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edoarda.sanci\Downloads\"/>
    </mc:Choice>
  </mc:AlternateContent>
  <xr:revisionPtr revIDLastSave="0" documentId="8_{009BFC25-61C8-484F-B5D5-85367902CB04}" xr6:coauthVersionLast="36" xr6:coauthVersionMax="36" xr10:uidLastSave="{00000000-0000-0000-0000-000000000000}"/>
  <bookViews>
    <workbookView xWindow="0" yWindow="0" windowWidth="28800" windowHeight="11625" tabRatio="838"/>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fullCalcOnLoad="1"/>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K301" i="9" s="1"/>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I301" i="9" s="1"/>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J301" i="9" s="1"/>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F301" i="9" s="1"/>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H301" i="9" s="1"/>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L301" i="9" s="1"/>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c r="C475" i="10"/>
  <c r="C477" i="10" s="1"/>
  <c r="B475" i="10"/>
  <c r="B477" i="10"/>
  <c r="D462" i="10"/>
  <c r="C462" i="10"/>
  <c r="B462" i="10"/>
  <c r="D445" i="10"/>
  <c r="C445" i="10"/>
  <c r="B445" i="10"/>
  <c r="D444" i="10"/>
  <c r="C444" i="10"/>
  <c r="B444" i="10"/>
  <c r="D443" i="10"/>
  <c r="C443" i="10"/>
  <c r="B443" i="10"/>
  <c r="D442" i="10"/>
  <c r="C442" i="10"/>
  <c r="B442" i="10"/>
  <c r="D392" i="10"/>
  <c r="C392" i="10"/>
  <c r="B392" i="10"/>
  <c r="D372" i="10"/>
  <c r="D377" i="10"/>
  <c r="D380" i="10" s="1"/>
  <c r="C372" i="10"/>
  <c r="C377" i="10" s="1"/>
  <c r="C380" i="10" s="1"/>
  <c r="B372" i="10"/>
  <c r="B377" i="10" s="1"/>
  <c r="B380" i="10" s="1"/>
  <c r="D368" i="10"/>
  <c r="C368" i="10"/>
  <c r="B368" i="10"/>
  <c r="D359" i="10"/>
  <c r="D364" i="10" s="1"/>
  <c r="C359" i="10"/>
  <c r="C369" i="10" s="1"/>
  <c r="B359" i="10"/>
  <c r="B364" i="10" s="1"/>
  <c r="D351" i="10"/>
  <c r="C351" i="10"/>
  <c r="C353" i="10" s="1"/>
  <c r="B351" i="10"/>
  <c r="D347" i="10"/>
  <c r="C347" i="10"/>
  <c r="B347" i="10"/>
  <c r="D338" i="10"/>
  <c r="C338" i="10"/>
  <c r="B338" i="10"/>
  <c r="D333" i="10"/>
  <c r="D340" i="10" s="1"/>
  <c r="C333" i="10"/>
  <c r="C340" i="10"/>
  <c r="B333" i="10"/>
  <c r="B340" i="10" s="1"/>
  <c r="D326" i="10"/>
  <c r="C326" i="10"/>
  <c r="B326" i="10"/>
  <c r="D321" i="10"/>
  <c r="D328" i="10"/>
  <c r="C321" i="10"/>
  <c r="C328" i="10" s="1"/>
  <c r="B321" i="10"/>
  <c r="B328" i="10" s="1"/>
  <c r="D314" i="10"/>
  <c r="C314" i="10"/>
  <c r="C315" i="10" s="1"/>
  <c r="B314" i="10"/>
  <c r="D310" i="10"/>
  <c r="C310" i="10"/>
  <c r="B310" i="10"/>
  <c r="D301" i="10"/>
  <c r="C301" i="10"/>
  <c r="B301" i="10"/>
  <c r="D287" i="10"/>
  <c r="D315" i="10" s="1"/>
  <c r="C287" i="10"/>
  <c r="B287" i="10"/>
  <c r="B315" i="10" s="1"/>
  <c r="D273" i="10"/>
  <c r="C273" i="10"/>
  <c r="B273" i="10"/>
  <c r="D267" i="10"/>
  <c r="D279" i="10" s="1"/>
  <c r="C267" i="10"/>
  <c r="C279" i="10" s="1"/>
  <c r="B267" i="10"/>
  <c r="B279" i="10" s="1"/>
  <c r="C256" i="10"/>
  <c r="C281" i="10" s="1"/>
  <c r="C342" i="10" s="1"/>
  <c r="C348" i="10" s="1"/>
  <c r="C393" i="10" s="1"/>
  <c r="C394" i="10" s="1"/>
  <c r="D254" i="10"/>
  <c r="D256" i="10" s="1"/>
  <c r="C254" i="10"/>
  <c r="B254" i="10"/>
  <c r="B256" i="10"/>
  <c r="D229" i="10"/>
  <c r="C229" i="10"/>
  <c r="B229" i="10"/>
  <c r="D223" i="10"/>
  <c r="D225" i="10" s="1"/>
  <c r="D237" i="10" s="1"/>
  <c r="C223" i="10"/>
  <c r="C225" i="10" s="1"/>
  <c r="B223" i="10"/>
  <c r="D216" i="10"/>
  <c r="C216" i="10"/>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D218" i="10" s="1"/>
  <c r="C169" i="10"/>
  <c r="B169" i="10"/>
  <c r="D165" i="10"/>
  <c r="C165" i="10"/>
  <c r="B165" i="10"/>
  <c r="D161" i="10"/>
  <c r="C161" i="10"/>
  <c r="B161" i="10"/>
  <c r="B218" i="10" s="1"/>
  <c r="B225" i="10" s="1"/>
  <c r="D154" i="10"/>
  <c r="D470" i="10" s="1"/>
  <c r="D472" i="10" s="1"/>
  <c r="C154" i="10"/>
  <c r="C470" i="10"/>
  <c r="C472" i="10" s="1"/>
  <c r="B154" i="10"/>
  <c r="B470" i="10"/>
  <c r="B472" i="10"/>
  <c r="D149" i="10"/>
  <c r="D146" i="10"/>
  <c r="C146" i="10"/>
  <c r="C149" i="10"/>
  <c r="B146" i="10"/>
  <c r="B149" i="10" s="1"/>
  <c r="D124" i="10"/>
  <c r="C124" i="10"/>
  <c r="C126" i="10" s="1"/>
  <c r="C127" i="10" s="1"/>
  <c r="B124" i="10"/>
  <c r="B126" i="10" s="1"/>
  <c r="B127" i="10" s="1"/>
  <c r="A123" i="10"/>
  <c r="A184" i="10" s="1"/>
  <c r="A235" i="10" s="1"/>
  <c r="A304" i="10" s="1"/>
  <c r="A357" i="10" s="1"/>
  <c r="A388" i="10" s="1"/>
  <c r="A399" i="10" s="1"/>
  <c r="A429" i="10" s="1"/>
  <c r="A441" i="10" s="1"/>
  <c r="A452" i="10" s="1"/>
  <c r="A456" i="10" s="1"/>
  <c r="D118" i="10"/>
  <c r="C118" i="10"/>
  <c r="B118" i="10"/>
  <c r="D111" i="10"/>
  <c r="C111" i="10"/>
  <c r="B111" i="10"/>
  <c r="D106" i="10"/>
  <c r="C106" i="10"/>
  <c r="B106" i="10"/>
  <c r="D96" i="10"/>
  <c r="C96" i="10"/>
  <c r="B96" i="10"/>
  <c r="D92" i="10"/>
  <c r="C92" i="10"/>
  <c r="B92" i="10"/>
  <c r="D88" i="10"/>
  <c r="C88" i="10"/>
  <c r="B88" i="10"/>
  <c r="D84" i="10"/>
  <c r="C84" i="10"/>
  <c r="B84" i="10"/>
  <c r="D80" i="10"/>
  <c r="C80" i="10"/>
  <c r="B80" i="10"/>
  <c r="D76" i="10"/>
  <c r="C76" i="10"/>
  <c r="B76" i="10"/>
  <c r="D72" i="10"/>
  <c r="D98" i="10" s="1"/>
  <c r="C72" i="10"/>
  <c r="C98" i="10" s="1"/>
  <c r="C113" i="10" s="1"/>
  <c r="B72" i="10"/>
  <c r="B98" i="10" s="1"/>
  <c r="D67" i="10"/>
  <c r="D113" i="10" s="1"/>
  <c r="D119" i="10" s="1"/>
  <c r="C67" i="10"/>
  <c r="C465" i="10" s="1"/>
  <c r="C467" i="10" s="1"/>
  <c r="B67" i="10"/>
  <c r="B465" i="10" s="1"/>
  <c r="B467" i="10" s="1"/>
  <c r="D51" i="10"/>
  <c r="D54" i="10" s="1"/>
  <c r="D55" i="10" s="1"/>
  <c r="C51" i="10"/>
  <c r="B51" i="10"/>
  <c r="D47" i="10"/>
  <c r="C47" i="10"/>
  <c r="B47" i="10"/>
  <c r="D43" i="10"/>
  <c r="C43" i="10"/>
  <c r="B43" i="10"/>
  <c r="D39" i="10"/>
  <c r="C39" i="10"/>
  <c r="C54" i="10" s="1"/>
  <c r="C55" i="10" s="1"/>
  <c r="B39" i="10"/>
  <c r="D34" i="10"/>
  <c r="C34" i="10"/>
  <c r="B34" i="10"/>
  <c r="B54" i="10" s="1"/>
  <c r="B55" i="10" s="1"/>
  <c r="D27" i="10"/>
  <c r="C27" i="10"/>
  <c r="B27" i="10"/>
  <c r="D20" i="10"/>
  <c r="C20" i="10"/>
  <c r="B20" i="10"/>
  <c r="D9" i="10"/>
  <c r="C9" i="10"/>
  <c r="B9" i="10"/>
  <c r="J24" i="3"/>
  <c r="I24" i="3"/>
  <c r="K24" i="3" s="1"/>
  <c r="E26" i="3"/>
  <c r="F22" i="3"/>
  <c r="C29" i="1"/>
  <c r="C28" i="1"/>
  <c r="C27" i="1"/>
  <c r="G14" i="2"/>
  <c r="L14" i="2" s="1"/>
  <c r="K14" i="2"/>
  <c r="K18" i="2" s="1"/>
  <c r="E52" i="6" s="1"/>
  <c r="G15" i="2"/>
  <c r="K15" i="2"/>
  <c r="G16" i="2"/>
  <c r="L16" i="2" s="1"/>
  <c r="K16" i="2"/>
  <c r="G17" i="2"/>
  <c r="L17" i="2"/>
  <c r="K17" i="2"/>
  <c r="N11" i="3"/>
  <c r="N12" i="3"/>
  <c r="N13" i="3"/>
  <c r="N19" i="3" s="1"/>
  <c r="N14" i="3"/>
  <c r="N15" i="3"/>
  <c r="N16" i="3"/>
  <c r="N17" i="3"/>
  <c r="N18" i="3"/>
  <c r="N20" i="3"/>
  <c r="N21" i="3"/>
  <c r="N23" i="3"/>
  <c r="N26" i="3" s="1"/>
  <c r="N25" i="3"/>
  <c r="G11" i="6"/>
  <c r="I11" i="6" s="1"/>
  <c r="G12" i="6"/>
  <c r="I12" i="6" s="1"/>
  <c r="G13" i="6"/>
  <c r="I13" i="6"/>
  <c r="G14" i="6"/>
  <c r="I14" i="6" s="1"/>
  <c r="G15" i="6"/>
  <c r="I15" i="6" s="1"/>
  <c r="G16" i="6"/>
  <c r="I16" i="6" s="1"/>
  <c r="G17" i="6"/>
  <c r="I17" i="6"/>
  <c r="G18" i="6"/>
  <c r="I18" i="6" s="1"/>
  <c r="G19" i="6"/>
  <c r="I19" i="6" s="1"/>
  <c r="G20" i="6"/>
  <c r="I20" i="6" s="1"/>
  <c r="G21" i="6"/>
  <c r="I21" i="6"/>
  <c r="G22" i="6"/>
  <c r="I22" i="6" s="1"/>
  <c r="G23" i="6"/>
  <c r="I23" i="6" s="1"/>
  <c r="G24" i="6"/>
  <c r="I24" i="6" s="1"/>
  <c r="G25" i="6"/>
  <c r="I25" i="6"/>
  <c r="G26" i="6"/>
  <c r="I26" i="6" s="1"/>
  <c r="G27" i="6"/>
  <c r="I27" i="6" s="1"/>
  <c r="G28" i="6"/>
  <c r="I28" i="6" s="1"/>
  <c r="G29" i="6"/>
  <c r="I29" i="6"/>
  <c r="G30" i="6"/>
  <c r="I30" i="6" s="1"/>
  <c r="G31" i="6"/>
  <c r="I31" i="6" s="1"/>
  <c r="G32" i="6"/>
  <c r="I32" i="6" s="1"/>
  <c r="G33" i="6"/>
  <c r="I33" i="6"/>
  <c r="G34" i="6"/>
  <c r="I34" i="6" s="1"/>
  <c r="G35" i="6"/>
  <c r="I35" i="6" s="1"/>
  <c r="G36" i="6"/>
  <c r="I36" i="6" s="1"/>
  <c r="G37" i="6"/>
  <c r="I37" i="6"/>
  <c r="G38" i="6"/>
  <c r="I38" i="6" s="1"/>
  <c r="G39" i="6"/>
  <c r="I39" i="6" s="1"/>
  <c r="G40" i="6"/>
  <c r="I40" i="6" s="1"/>
  <c r="G41" i="6"/>
  <c r="I41" i="6"/>
  <c r="G42" i="6"/>
  <c r="I42" i="6" s="1"/>
  <c r="G43" i="6"/>
  <c r="I43" i="6" s="1"/>
  <c r="G44" i="6"/>
  <c r="I44" i="6" s="1"/>
  <c r="G45" i="6"/>
  <c r="I45" i="6"/>
  <c r="G46" i="6"/>
  <c r="I46" i="6" s="1"/>
  <c r="G47" i="6"/>
  <c r="I47" i="6" s="1"/>
  <c r="G48" i="6"/>
  <c r="I48" i="6" s="1"/>
  <c r="G49" i="6"/>
  <c r="I49" i="6"/>
  <c r="G50" i="6"/>
  <c r="I50" i="6" s="1"/>
  <c r="E16" i="1"/>
  <c r="G16" i="1" s="1"/>
  <c r="F16" i="1"/>
  <c r="E15" i="1"/>
  <c r="L19" i="3"/>
  <c r="G13" i="5"/>
  <c r="G15" i="5"/>
  <c r="I13" i="5"/>
  <c r="I15" i="5" s="1"/>
  <c r="I19" i="5" s="1"/>
  <c r="K13" i="5"/>
  <c r="K15" i="5"/>
  <c r="K19" i="5" s="1"/>
  <c r="E51" i="6"/>
  <c r="C18" i="2"/>
  <c r="D18" i="2"/>
  <c r="E18" i="2"/>
  <c r="F18" i="2"/>
  <c r="H18" i="2"/>
  <c r="I18" i="2"/>
  <c r="J18" i="2"/>
  <c r="L10" i="5"/>
  <c r="H12" i="5"/>
  <c r="L12" i="5"/>
  <c r="H14" i="5"/>
  <c r="M14" i="5" s="1"/>
  <c r="L14" i="5"/>
  <c r="M19" i="3"/>
  <c r="M26" i="3"/>
  <c r="M27" i="3" s="1"/>
  <c r="H19" i="3"/>
  <c r="H26" i="3"/>
  <c r="F51" i="6"/>
  <c r="D51" i="6"/>
  <c r="F14" i="4"/>
  <c r="J23" i="3"/>
  <c r="I23" i="3"/>
  <c r="K23" i="3" s="1"/>
  <c r="J21" i="3"/>
  <c r="I21" i="3"/>
  <c r="F24" i="3"/>
  <c r="F23" i="3"/>
  <c r="F21" i="3"/>
  <c r="I17" i="3"/>
  <c r="J17" i="3"/>
  <c r="I16" i="3"/>
  <c r="J16" i="3"/>
  <c r="K16" i="3" s="1"/>
  <c r="I15" i="3"/>
  <c r="K15" i="3" s="1"/>
  <c r="J15" i="3"/>
  <c r="I14" i="3"/>
  <c r="K14" i="3"/>
  <c r="J14" i="3"/>
  <c r="J12" i="3"/>
  <c r="I12" i="3"/>
  <c r="I13" i="3"/>
  <c r="K13" i="3" s="1"/>
  <c r="J13" i="3"/>
  <c r="F17" i="3"/>
  <c r="F16" i="3"/>
  <c r="F15" i="3"/>
  <c r="F14" i="3"/>
  <c r="F12" i="3"/>
  <c r="I18" i="3"/>
  <c r="K18" i="3" s="1"/>
  <c r="F20" i="3"/>
  <c r="F26" i="3" s="1"/>
  <c r="F25" i="3"/>
  <c r="G26" i="3"/>
  <c r="I20" i="3"/>
  <c r="K20" i="3" s="1"/>
  <c r="I25" i="3"/>
  <c r="J20" i="3"/>
  <c r="J22" i="3"/>
  <c r="J25" i="3"/>
  <c r="K25" i="3" s="1"/>
  <c r="E19" i="3"/>
  <c r="E27" i="3"/>
  <c r="F11" i="3"/>
  <c r="F19" i="3" s="1"/>
  <c r="F13" i="3"/>
  <c r="F18" i="3"/>
  <c r="G19" i="3"/>
  <c r="I11" i="3"/>
  <c r="J11" i="3"/>
  <c r="J18" i="3"/>
  <c r="D19" i="3"/>
  <c r="E11" i="4"/>
  <c r="F11" i="4"/>
  <c r="H19" i="2"/>
  <c r="D26" i="3"/>
  <c r="D27" i="3"/>
  <c r="I22" i="3"/>
  <c r="C364" i="10"/>
  <c r="B231" i="10"/>
  <c r="B232" i="10"/>
  <c r="C231" i="10"/>
  <c r="C232" i="10" s="1"/>
  <c r="E14" i="1"/>
  <c r="L26" i="3"/>
  <c r="L27" i="3" s="1"/>
  <c r="L28" i="3" s="1"/>
  <c r="H27" i="3"/>
  <c r="H28" i="3"/>
  <c r="G27" i="3"/>
  <c r="K17" i="3"/>
  <c r="L15" i="2"/>
  <c r="M12" i="5"/>
  <c r="D16" i="1"/>
  <c r="J19" i="2"/>
  <c r="J20" i="2" s="1"/>
  <c r="F10" i="4"/>
  <c r="F16" i="4"/>
  <c r="F19" i="2"/>
  <c r="F20" i="2"/>
  <c r="C11" i="4"/>
  <c r="C352" i="10"/>
  <c r="H10" i="5"/>
  <c r="D390" i="10"/>
  <c r="D465" i="10"/>
  <c r="D467" i="10" s="1"/>
  <c r="C218" i="10"/>
  <c r="D232" i="10"/>
  <c r="D231" i="10"/>
  <c r="D13" i="5"/>
  <c r="D126" i="10"/>
  <c r="D127" i="10"/>
  <c r="D128" i="10" s="1"/>
  <c r="K12" i="3"/>
  <c r="H11" i="5"/>
  <c r="M11" i="5"/>
  <c r="E10" i="4" s="1"/>
  <c r="G301" i="9"/>
  <c r="L9" i="5"/>
  <c r="L13" i="5"/>
  <c r="L15" i="5" s="1"/>
  <c r="J13" i="5"/>
  <c r="D15" i="1"/>
  <c r="E13" i="5"/>
  <c r="E15" i="5" s="1"/>
  <c r="M10" i="5"/>
  <c r="D14" i="1" s="1"/>
  <c r="D11" i="4"/>
  <c r="G11" i="4"/>
  <c r="C19" i="2"/>
  <c r="C20" i="2" s="1"/>
  <c r="D15" i="5"/>
  <c r="F13" i="5"/>
  <c r="H9" i="5"/>
  <c r="M9" i="5" s="1"/>
  <c r="D13" i="1" s="1"/>
  <c r="E19" i="5"/>
  <c r="D19" i="2"/>
  <c r="D20" i="2" s="1"/>
  <c r="F15" i="1"/>
  <c r="G15" i="1"/>
  <c r="E14" i="4"/>
  <c r="E16" i="4" s="1"/>
  <c r="D19" i="5"/>
  <c r="I19" i="2"/>
  <c r="I20" i="2" s="1"/>
  <c r="J15" i="5"/>
  <c r="H13" i="5"/>
  <c r="H15" i="5" s="1"/>
  <c r="F14" i="1"/>
  <c r="G14" i="1" s="1"/>
  <c r="D14" i="4"/>
  <c r="E13" i="1"/>
  <c r="G12" i="4"/>
  <c r="C14" i="4"/>
  <c r="E22" i="1"/>
  <c r="G13" i="4"/>
  <c r="F22" i="1"/>
  <c r="F13" i="1"/>
  <c r="G17" i="4"/>
  <c r="D17" i="1" l="1"/>
  <c r="C49" i="1"/>
  <c r="I26" i="3"/>
  <c r="K21" i="3"/>
  <c r="D400" i="10"/>
  <c r="D408" i="10" s="1"/>
  <c r="D389" i="10"/>
  <c r="D391" i="10" s="1"/>
  <c r="D236" i="10"/>
  <c r="J19" i="3"/>
  <c r="J27" i="3" s="1"/>
  <c r="I51" i="6"/>
  <c r="B113" i="10"/>
  <c r="C237" i="10"/>
  <c r="C390" i="10"/>
  <c r="D281" i="10"/>
  <c r="D342" i="10" s="1"/>
  <c r="D348" i="10" s="1"/>
  <c r="C51" i="1"/>
  <c r="F15" i="5"/>
  <c r="F19" i="5" s="1"/>
  <c r="E19" i="2"/>
  <c r="E20" i="2" s="1"/>
  <c r="G13" i="1"/>
  <c r="G17" i="1" s="1"/>
  <c r="C50" i="1" s="1"/>
  <c r="I19" i="3"/>
  <c r="I27" i="3" s="1"/>
  <c r="K11" i="3"/>
  <c r="K19" i="3" s="1"/>
  <c r="K27" i="3" s="1"/>
  <c r="K22" i="3"/>
  <c r="J26" i="3"/>
  <c r="G19" i="5"/>
  <c r="G51" i="6"/>
  <c r="N27" i="3"/>
  <c r="H20" i="2"/>
  <c r="H15" i="1" s="1"/>
  <c r="G53" i="6" s="1"/>
  <c r="I53" i="6" s="1"/>
  <c r="K19" i="2"/>
  <c r="K20" i="2" s="1"/>
  <c r="B119" i="10"/>
  <c r="K26" i="3"/>
  <c r="C119" i="10"/>
  <c r="G14" i="4"/>
  <c r="J19" i="5"/>
  <c r="C10" i="4"/>
  <c r="M13" i="5"/>
  <c r="F17" i="1"/>
  <c r="F27" i="3"/>
  <c r="L18" i="2"/>
  <c r="H22" i="1" s="1"/>
  <c r="B237" i="10"/>
  <c r="B390" i="10"/>
  <c r="B281" i="10"/>
  <c r="B342" i="10" s="1"/>
  <c r="B348" i="10" s="1"/>
  <c r="M301" i="9"/>
  <c r="A130" i="10"/>
  <c r="D369" i="10"/>
  <c r="E17" i="1"/>
  <c r="B128" i="10"/>
  <c r="C128" i="10"/>
  <c r="G18" i="2"/>
  <c r="G24" i="2" s="1"/>
  <c r="G19" i="2"/>
  <c r="D10" i="4"/>
  <c r="D16" i="4" s="1"/>
  <c r="B369" i="10"/>
  <c r="D238" i="10" l="1"/>
  <c r="D240" i="10"/>
  <c r="B236" i="10"/>
  <c r="B389" i="10"/>
  <c r="B391" i="10" s="1"/>
  <c r="B400" i="10"/>
  <c r="B408" i="10" s="1"/>
  <c r="G20" i="2"/>
  <c r="L19" i="2"/>
  <c r="L20" i="2" s="1"/>
  <c r="L22" i="1"/>
  <c r="L15" i="1"/>
  <c r="O22" i="1"/>
  <c r="L16" i="1"/>
  <c r="O16" i="1" s="1"/>
  <c r="E11" i="7" s="1"/>
  <c r="L13" i="1"/>
  <c r="L14" i="1"/>
  <c r="D393" i="10"/>
  <c r="D394" i="10" s="1"/>
  <c r="D352" i="10"/>
  <c r="D353" i="10" s="1"/>
  <c r="H16" i="1"/>
  <c r="E10" i="7" s="1"/>
  <c r="E13" i="7" s="1"/>
  <c r="E18" i="7" s="1"/>
  <c r="G43" i="1" s="1"/>
  <c r="AA4" i="1"/>
  <c r="S22" i="1"/>
  <c r="V22" i="1" s="1"/>
  <c r="S15" i="1"/>
  <c r="G54" i="6"/>
  <c r="S14" i="1"/>
  <c r="S13" i="1"/>
  <c r="S16" i="1"/>
  <c r="V16" i="1" s="1"/>
  <c r="E12" i="7" s="1"/>
  <c r="H13" i="1"/>
  <c r="M15" i="5"/>
  <c r="D22" i="1"/>
  <c r="C46" i="1"/>
  <c r="B393" i="10"/>
  <c r="B394" i="10" s="1"/>
  <c r="B352" i="10"/>
  <c r="B353" i="10" s="1"/>
  <c r="C389" i="10"/>
  <c r="C391" i="10" s="1"/>
  <c r="C400" i="10"/>
  <c r="C408" i="10" s="1"/>
  <c r="C236" i="10"/>
  <c r="G10" i="4"/>
  <c r="C15" i="4"/>
  <c r="E19" i="1" s="1"/>
  <c r="C16" i="4"/>
  <c r="G22" i="1"/>
  <c r="G16" i="4"/>
  <c r="C48" i="1"/>
  <c r="C47" i="1"/>
  <c r="H14" i="1"/>
  <c r="H51" i="6"/>
  <c r="I54" i="6"/>
  <c r="H54" i="6" s="1"/>
  <c r="Y36" i="1" s="1"/>
  <c r="L22" i="2" l="1"/>
  <c r="C22" i="2"/>
  <c r="D27" i="1" s="1"/>
  <c r="W13" i="1"/>
  <c r="S17" i="1"/>
  <c r="G22" i="2"/>
  <c r="D28" i="1" s="1"/>
  <c r="T14" i="1"/>
  <c r="T17" i="1" s="1"/>
  <c r="U13" i="1" s="1"/>
  <c r="V14" i="1"/>
  <c r="M14" i="1"/>
  <c r="M17" i="1" s="1"/>
  <c r="N13" i="1" s="1"/>
  <c r="O13" i="1" s="1"/>
  <c r="O17" i="1" s="1"/>
  <c r="P13" i="1"/>
  <c r="R13" i="1" s="1"/>
  <c r="R37" i="1" s="1"/>
  <c r="L17" i="1"/>
  <c r="C240" i="10"/>
  <c r="C238" i="10"/>
  <c r="V15" i="1"/>
  <c r="T15" i="1"/>
  <c r="B240" i="10"/>
  <c r="B238" i="10"/>
  <c r="M19" i="5"/>
  <c r="D17" i="5"/>
  <c r="O15" i="1"/>
  <c r="M15" i="1"/>
  <c r="H17" i="1"/>
  <c r="I13" i="1" s="1"/>
  <c r="K22" i="2"/>
  <c r="D29" i="1" s="1"/>
  <c r="X13" i="1" l="1"/>
  <c r="U17" i="1"/>
  <c r="P28" i="1"/>
  <c r="X28" i="1"/>
  <c r="Y28" i="1"/>
  <c r="W28" i="1"/>
  <c r="J28" i="1"/>
  <c r="Q28" i="1"/>
  <c r="R28" i="1"/>
  <c r="K28" i="1"/>
  <c r="I28" i="1"/>
  <c r="V13" i="1"/>
  <c r="V17" i="1" s="1"/>
  <c r="Y13" i="1"/>
  <c r="Y37" i="1" s="1"/>
  <c r="K27" i="1"/>
  <c r="X27" i="1"/>
  <c r="J27" i="1"/>
  <c r="Y27" i="1"/>
  <c r="I27" i="1"/>
  <c r="R27" i="1"/>
  <c r="W27" i="1"/>
  <c r="P27" i="1"/>
  <c r="Q27" i="1"/>
  <c r="I37" i="1"/>
  <c r="K13" i="1"/>
  <c r="J13" i="1"/>
  <c r="J37" i="1" s="1"/>
  <c r="Q13" i="1"/>
  <c r="N17" i="1"/>
  <c r="P29" i="1"/>
  <c r="W29" i="1"/>
  <c r="K29" i="1"/>
  <c r="I29" i="1"/>
  <c r="R29" i="1"/>
  <c r="Q29" i="1"/>
  <c r="J29" i="1"/>
  <c r="Y29" i="1"/>
  <c r="X29" i="1"/>
  <c r="O14" i="1"/>
  <c r="AC37" i="1" l="1"/>
  <c r="AA28" i="1"/>
  <c r="Z28" i="1"/>
  <c r="Z13" i="1"/>
  <c r="Z27" i="1"/>
  <c r="AA27" i="1"/>
  <c r="AA29" i="1"/>
  <c r="Z29" i="1"/>
  <c r="AA13" i="1"/>
  <c r="AA5" i="1" l="1"/>
  <c r="AC36" i="1"/>
  <c r="G39" i="1" l="1"/>
  <c r="AB13" i="1" s="1"/>
  <c r="K39" i="1"/>
  <c r="AB29" i="1" l="1"/>
  <c r="AC29" i="1" s="1"/>
  <c r="AB27" i="1"/>
  <c r="AC27" i="1" s="1"/>
  <c r="AB28" i="1"/>
  <c r="AC28" i="1" s="1"/>
  <c r="AC13"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balice</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<sst xmlns="http://schemas.openxmlformats.org/spreadsheetml/2006/main" count="717" uniqueCount="582">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</sst>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9" formatCode="_-* #,##0_-;\-* #,##0_-;_-* &quot;-&quot;_-;_-@_-"/>
    <numFmt numFmtId="171" formatCode="_-* #,##0.00_-;\-* #,##0.00_-;_-* &quot;-&quot;??_-;_-@_-"/>
    <numFmt numFmtId="178" formatCode="0.0"/>
    <numFmt numFmtId="179" formatCode="0.0_ ;\-0.0\ "/>
    <numFmt numFmtId="180" formatCode="#,##0.0"/>
    <numFmt numFmtId="181" formatCode="0.0%"/>
    <numFmt numFmtId="182" formatCode="#,##0_ ;[Red]\-#,##0\ "/>
    <numFmt numFmtId="183" formatCode="0.0000"/>
    <numFmt numFmtId="184" formatCode="0.000"/>
    <numFmt numFmtId="185" formatCode="#,##0_ ;\-#,##0\ "/>
    <numFmt numFmtId="186" formatCode="0;[Red]0"/>
    <numFmt numFmtId="187" formatCode="#,##0.000"/>
    <numFmt numFmtId="188"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171" fontId="1" fillId="0" borderId="0" applyFont="0" applyFill="0" applyBorder="0" applyAlignment="0" applyProtection="0"/>
    <xf numFmtId="169" fontId="1" fillId="0" borderId="0" applyFont="0" applyFill="0" applyBorder="0" applyAlignment="0" applyProtection="0"/>
    <xf numFmtId="0" fontId="33" fillId="0" borderId="0"/>
  </cellStyleXfs>
  <cellXfs count="665">
    <xf numFmtId="0" fontId="0" fillId="0" borderId="0" xfId="0"/>
    <xf numFmtId="179"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80" fontId="2" fillId="0" borderId="0" xfId="0" applyNumberFormat="1" applyFont="1" applyBorder="1" applyAlignment="1" applyProtection="1">
      <alignment vertical="center"/>
    </xf>
    <xf numFmtId="0" fontId="2" fillId="0" borderId="5" xfId="0" applyFont="1" applyBorder="1" applyAlignment="1" applyProtection="1">
      <alignment vertical="center"/>
    </xf>
    <xf numFmtId="180" fontId="2" fillId="0" borderId="6" xfId="0" applyNumberFormat="1" applyFont="1" applyBorder="1" applyAlignment="1" applyProtection="1">
      <alignment vertical="center"/>
    </xf>
    <xf numFmtId="0" fontId="2" fillId="0" borderId="0" xfId="0" applyFont="1" applyBorder="1" applyAlignment="1" applyProtection="1">
      <alignment vertical="center"/>
    </xf>
    <xf numFmtId="171" fontId="6" fillId="0" borderId="7" xfId="1" applyFont="1" applyBorder="1" applyProtection="1">
      <protection locked="0"/>
    </xf>
    <xf numFmtId="171"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8"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80"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171" fontId="6" fillId="3" borderId="0" xfId="1" applyFont="1" applyFill="1" applyBorder="1" applyProtection="1"/>
    <xf numFmtId="171" fontId="6" fillId="0" borderId="0" xfId="1" applyFont="1" applyFill="1" applyBorder="1" applyProtection="1"/>
    <xf numFmtId="171" fontId="6" fillId="0" borderId="0" xfId="1" applyFont="1" applyBorder="1" applyProtection="1"/>
    <xf numFmtId="171"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171"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8" fontId="6" fillId="4" borderId="18" xfId="0" applyNumberFormat="1" applyFont="1" applyFill="1" applyBorder="1" applyAlignment="1" applyProtection="1">
      <alignment vertical="center"/>
      <protection locked="0"/>
    </xf>
    <xf numFmtId="178" fontId="6" fillId="4" borderId="3" xfId="0" applyNumberFormat="1" applyFont="1" applyFill="1" applyBorder="1" applyAlignment="1" applyProtection="1">
      <alignment vertical="center"/>
      <protection locked="0"/>
    </xf>
    <xf numFmtId="178" fontId="6" fillId="4" borderId="8" xfId="0" applyNumberFormat="1" applyFont="1" applyFill="1" applyBorder="1" applyAlignment="1" applyProtection="1">
      <alignment vertical="center"/>
      <protection locked="0"/>
    </xf>
    <xf numFmtId="178" fontId="6" fillId="4" borderId="18" xfId="0" applyNumberFormat="1" applyFont="1" applyFill="1" applyBorder="1" applyProtection="1">
      <protection locked="0"/>
    </xf>
    <xf numFmtId="178" fontId="6" fillId="4" borderId="3" xfId="0" applyNumberFormat="1" applyFont="1" applyFill="1" applyBorder="1" applyProtection="1">
      <protection locked="0"/>
    </xf>
    <xf numFmtId="178" fontId="6" fillId="4" borderId="8" xfId="0" applyNumberFormat="1" applyFont="1" applyFill="1" applyBorder="1" applyProtection="1">
      <protection locked="0"/>
    </xf>
    <xf numFmtId="171" fontId="6" fillId="4" borderId="7" xfId="1" applyFont="1" applyFill="1" applyBorder="1" applyProtection="1">
      <protection locked="0"/>
    </xf>
    <xf numFmtId="171"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171" fontId="7" fillId="4" borderId="33" xfId="1" applyFont="1" applyFill="1" applyBorder="1" applyProtection="1">
      <protection locked="0"/>
    </xf>
    <xf numFmtId="171" fontId="7" fillId="4" borderId="10" xfId="1" applyFont="1" applyFill="1" applyBorder="1" applyProtection="1">
      <protection locked="0"/>
    </xf>
    <xf numFmtId="171"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8" fontId="6" fillId="4" borderId="8" xfId="0" applyNumberFormat="1" applyFont="1" applyFill="1" applyBorder="1" applyAlignment="1" applyProtection="1">
      <alignment horizontal="center"/>
      <protection locked="0"/>
    </xf>
    <xf numFmtId="178" fontId="6" fillId="4" borderId="15" xfId="0" applyNumberFormat="1" applyFont="1" applyFill="1" applyBorder="1" applyAlignment="1" applyProtection="1">
      <alignment horizontal="center"/>
      <protection locked="0"/>
    </xf>
    <xf numFmtId="171" fontId="6" fillId="3" borderId="36" xfId="1" applyFont="1" applyFill="1" applyBorder="1" applyProtection="1"/>
    <xf numFmtId="171"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87"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171" fontId="26" fillId="4" borderId="17" xfId="1" applyFont="1" applyFill="1" applyBorder="1" applyProtection="1">
      <protection locked="0"/>
    </xf>
    <xf numFmtId="171" fontId="26" fillId="4" borderId="18" xfId="1" applyFont="1" applyFill="1" applyBorder="1" applyProtection="1">
      <protection locked="0"/>
    </xf>
    <xf numFmtId="171" fontId="26" fillId="4" borderId="19" xfId="1" applyFont="1" applyFill="1" applyBorder="1" applyProtection="1">
      <protection locked="0"/>
    </xf>
    <xf numFmtId="180"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8" fontId="6" fillId="5" borderId="10" xfId="0" applyNumberFormat="1" applyFont="1" applyFill="1" applyBorder="1" applyAlignment="1" applyProtection="1">
      <alignment vertical="center"/>
    </xf>
    <xf numFmtId="178" fontId="2" fillId="5" borderId="10" xfId="0" applyNumberFormat="1" applyFont="1" applyFill="1" applyBorder="1" applyProtection="1"/>
    <xf numFmtId="178" fontId="2" fillId="5" borderId="3" xfId="0" applyNumberFormat="1" applyFont="1" applyFill="1" applyBorder="1" applyProtection="1"/>
    <xf numFmtId="178" fontId="2" fillId="5" borderId="8" xfId="0" applyNumberFormat="1" applyFont="1" applyFill="1" applyBorder="1" applyProtection="1"/>
    <xf numFmtId="178" fontId="2" fillId="5" borderId="19" xfId="0" applyNumberFormat="1" applyFont="1" applyFill="1" applyBorder="1" applyProtection="1"/>
    <xf numFmtId="178" fontId="2" fillId="5" borderId="18" xfId="0" applyNumberFormat="1" applyFont="1" applyFill="1" applyBorder="1" applyProtection="1"/>
    <xf numFmtId="178" fontId="6" fillId="5" borderId="10" xfId="0" applyNumberFormat="1" applyFont="1" applyFill="1" applyBorder="1" applyProtection="1"/>
    <xf numFmtId="178" fontId="6" fillId="5" borderId="18" xfId="0" applyNumberFormat="1" applyFont="1" applyFill="1" applyBorder="1" applyProtection="1"/>
    <xf numFmtId="178"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80" fontId="26" fillId="5" borderId="7" xfId="0" applyNumberFormat="1" applyFont="1" applyFill="1" applyBorder="1" applyAlignment="1" applyProtection="1">
      <alignment vertical="center"/>
    </xf>
    <xf numFmtId="180" fontId="27" fillId="5" borderId="33" xfId="0" applyNumberFormat="1" applyFont="1" applyFill="1" applyBorder="1" applyAlignment="1" applyProtection="1">
      <alignment vertical="center"/>
    </xf>
    <xf numFmtId="178" fontId="26" fillId="5" borderId="15" xfId="0" applyNumberFormat="1" applyFont="1" applyFill="1" applyBorder="1" applyAlignment="1" applyProtection="1">
      <alignment vertical="center"/>
    </xf>
    <xf numFmtId="180" fontId="27" fillId="5" borderId="16" xfId="0" applyNumberFormat="1" applyFont="1" applyFill="1" applyBorder="1" applyAlignment="1" applyProtection="1">
      <alignment vertical="center"/>
    </xf>
    <xf numFmtId="180" fontId="27" fillId="5" borderId="10" xfId="0" applyNumberFormat="1" applyFont="1" applyFill="1" applyBorder="1" applyAlignment="1" applyProtection="1">
      <alignment vertical="center"/>
    </xf>
    <xf numFmtId="180" fontId="27" fillId="5" borderId="15" xfId="0" applyNumberFormat="1" applyFont="1" applyFill="1" applyBorder="1" applyAlignment="1" applyProtection="1">
      <alignment vertical="center"/>
    </xf>
    <xf numFmtId="180" fontId="27" fillId="5" borderId="39" xfId="0" applyNumberFormat="1" applyFont="1" applyFill="1" applyBorder="1" applyAlignment="1" applyProtection="1">
      <alignment vertical="center"/>
    </xf>
    <xf numFmtId="180" fontId="27" fillId="5" borderId="6" xfId="0" applyNumberFormat="1" applyFont="1" applyFill="1" applyBorder="1" applyAlignment="1" applyProtection="1">
      <alignment vertical="center"/>
    </xf>
    <xf numFmtId="180" fontId="27" fillId="5" borderId="40" xfId="0" applyNumberFormat="1" applyFont="1" applyFill="1" applyBorder="1" applyAlignment="1" applyProtection="1">
      <alignment vertical="center"/>
    </xf>
    <xf numFmtId="171" fontId="27" fillId="5" borderId="20" xfId="1" applyFont="1" applyFill="1" applyBorder="1" applyProtection="1"/>
    <xf numFmtId="171" fontId="27" fillId="5" borderId="41" xfId="1" applyFont="1" applyFill="1" applyBorder="1" applyProtection="1"/>
    <xf numFmtId="171" fontId="27" fillId="5" borderId="36" xfId="1" applyFont="1" applyFill="1" applyBorder="1" applyProtection="1"/>
    <xf numFmtId="171" fontId="27" fillId="5" borderId="42" xfId="1" applyFont="1" applyFill="1" applyBorder="1" applyProtection="1"/>
    <xf numFmtId="180" fontId="26" fillId="5" borderId="18" xfId="0" applyNumberFormat="1" applyFont="1" applyFill="1" applyBorder="1" applyProtection="1"/>
    <xf numFmtId="180" fontId="26" fillId="5" borderId="3" xfId="0" applyNumberFormat="1" applyFont="1" applyFill="1" applyBorder="1" applyProtection="1"/>
    <xf numFmtId="180" fontId="26" fillId="5" borderId="8" xfId="0" applyNumberFormat="1" applyFont="1" applyFill="1" applyBorder="1" applyProtection="1"/>
    <xf numFmtId="180" fontId="26" fillId="5" borderId="10" xfId="0" applyNumberFormat="1" applyFont="1" applyFill="1" applyBorder="1" applyProtection="1"/>
    <xf numFmtId="171" fontId="27" fillId="5" borderId="19" xfId="1" applyFont="1" applyFill="1" applyBorder="1" applyProtection="1"/>
    <xf numFmtId="171" fontId="27" fillId="5" borderId="2" xfId="1" applyFont="1" applyFill="1" applyBorder="1" applyProtection="1"/>
    <xf numFmtId="171" fontId="27" fillId="5" borderId="15" xfId="1" applyFont="1" applyFill="1" applyBorder="1" applyProtection="1"/>
    <xf numFmtId="171" fontId="27" fillId="5" borderId="16" xfId="1" applyFont="1" applyFill="1" applyBorder="1" applyProtection="1"/>
    <xf numFmtId="171" fontId="26" fillId="5" borderId="33" xfId="1" applyFont="1" applyFill="1" applyBorder="1" applyProtection="1"/>
    <xf numFmtId="171" fontId="26" fillId="5" borderId="17" xfId="1" applyFont="1" applyFill="1" applyBorder="1" applyProtection="1"/>
    <xf numFmtId="171" fontId="26" fillId="5" borderId="10" xfId="1" applyFont="1" applyFill="1" applyBorder="1" applyProtection="1"/>
    <xf numFmtId="171" fontId="26" fillId="5" borderId="18" xfId="1" applyFont="1" applyFill="1" applyBorder="1" applyProtection="1"/>
    <xf numFmtId="171" fontId="26" fillId="5" borderId="16" xfId="1" applyFont="1" applyFill="1" applyBorder="1" applyProtection="1"/>
    <xf numFmtId="171" fontId="26" fillId="5" borderId="19" xfId="1" applyFont="1" applyFill="1" applyBorder="1" applyProtection="1"/>
    <xf numFmtId="171" fontId="26" fillId="5" borderId="7" xfId="1" applyFont="1" applyFill="1" applyBorder="1" applyAlignment="1" applyProtection="1">
      <alignment vertical="center"/>
    </xf>
    <xf numFmtId="171" fontId="26" fillId="5" borderId="8" xfId="1" applyFont="1" applyFill="1" applyBorder="1" applyAlignment="1" applyProtection="1">
      <alignment vertical="center"/>
    </xf>
    <xf numFmtId="171" fontId="26" fillId="5" borderId="15" xfId="1" applyFont="1" applyFill="1" applyBorder="1" applyAlignment="1" applyProtection="1">
      <alignment vertical="center"/>
    </xf>
    <xf numFmtId="171" fontId="2" fillId="5" borderId="43" xfId="1" applyFont="1" applyFill="1" applyBorder="1" applyAlignment="1" applyProtection="1">
      <alignment vertical="center"/>
    </xf>
    <xf numFmtId="171" fontId="27" fillId="5" borderId="36" xfId="1" applyFont="1" applyFill="1" applyBorder="1" applyAlignment="1" applyProtection="1">
      <alignment vertical="center"/>
    </xf>
    <xf numFmtId="171" fontId="27" fillId="5" borderId="8" xfId="1" applyFont="1" applyFill="1" applyBorder="1" applyAlignment="1" applyProtection="1">
      <alignment vertical="center"/>
    </xf>
    <xf numFmtId="171" fontId="26" fillId="5" borderId="44" xfId="1" applyFont="1" applyFill="1" applyBorder="1" applyAlignment="1" applyProtection="1">
      <alignment vertical="center"/>
    </xf>
    <xf numFmtId="171" fontId="26" fillId="5" borderId="9" xfId="1" applyFont="1" applyFill="1" applyBorder="1" applyAlignment="1" applyProtection="1">
      <alignment vertical="center"/>
    </xf>
    <xf numFmtId="171" fontId="26" fillId="5" borderId="45" xfId="1" applyFont="1" applyFill="1" applyBorder="1" applyAlignment="1" applyProtection="1">
      <alignment vertical="center"/>
    </xf>
    <xf numFmtId="171" fontId="2" fillId="5" borderId="38" xfId="1" applyFont="1" applyFill="1" applyBorder="1" applyAlignment="1" applyProtection="1">
      <alignment vertical="center"/>
    </xf>
    <xf numFmtId="171" fontId="27" fillId="5" borderId="46" xfId="1" applyFont="1" applyFill="1" applyBorder="1" applyAlignment="1" applyProtection="1">
      <alignment vertical="center"/>
    </xf>
    <xf numFmtId="171" fontId="27" fillId="5" borderId="9" xfId="1" applyFont="1" applyFill="1" applyBorder="1" applyAlignment="1" applyProtection="1">
      <alignment vertical="center"/>
    </xf>
    <xf numFmtId="171" fontId="6" fillId="5" borderId="7" xfId="1" applyFont="1" applyFill="1" applyBorder="1" applyProtection="1"/>
    <xf numFmtId="171" fontId="6" fillId="5" borderId="8" xfId="1" applyFont="1" applyFill="1" applyBorder="1" applyProtection="1"/>
    <xf numFmtId="171"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171" fontId="6" fillId="5" borderId="33" xfId="0" applyNumberFormat="1" applyFont="1" applyFill="1" applyBorder="1" applyProtection="1"/>
    <xf numFmtId="171" fontId="6" fillId="5" borderId="10" xfId="0" applyNumberFormat="1" applyFont="1" applyFill="1" applyBorder="1" applyProtection="1"/>
    <xf numFmtId="171" fontId="7" fillId="5" borderId="33" xfId="1" applyFont="1" applyFill="1" applyBorder="1" applyProtection="1"/>
    <xf numFmtId="171" fontId="7" fillId="5" borderId="10" xfId="1" applyFont="1" applyFill="1" applyBorder="1" applyProtection="1"/>
    <xf numFmtId="171" fontId="7" fillId="5" borderId="16" xfId="1" applyFont="1" applyFill="1" applyBorder="1" applyProtection="1"/>
    <xf numFmtId="171" fontId="2" fillId="5" borderId="43" xfId="1" applyFont="1" applyFill="1" applyBorder="1" applyProtection="1"/>
    <xf numFmtId="171" fontId="7" fillId="5" borderId="36" xfId="1" applyFont="1" applyFill="1" applyBorder="1" applyProtection="1"/>
    <xf numFmtId="10" fontId="2" fillId="5" borderId="8" xfId="0" applyNumberFormat="1" applyFont="1" applyFill="1" applyBorder="1" applyProtection="1"/>
    <xf numFmtId="180" fontId="6" fillId="5" borderId="36" xfId="0" applyNumberFormat="1" applyFont="1" applyFill="1" applyBorder="1" applyProtection="1"/>
    <xf numFmtId="3" fontId="6" fillId="5" borderId="36" xfId="0" applyNumberFormat="1" applyFont="1" applyFill="1" applyBorder="1" applyProtection="1"/>
    <xf numFmtId="180" fontId="6" fillId="5" borderId="8" xfId="0" applyNumberFormat="1" applyFont="1" applyFill="1" applyBorder="1" applyProtection="1"/>
    <xf numFmtId="3" fontId="6" fillId="5" borderId="8" xfId="0" applyNumberFormat="1" applyFont="1" applyFill="1" applyBorder="1" applyProtection="1"/>
    <xf numFmtId="180" fontId="17" fillId="5" borderId="8" xfId="0" applyNumberFormat="1" applyFont="1" applyFill="1" applyBorder="1" applyProtection="1"/>
    <xf numFmtId="3" fontId="17" fillId="5" borderId="8" xfId="0" applyNumberFormat="1" applyFont="1" applyFill="1" applyBorder="1" applyProtection="1"/>
    <xf numFmtId="171"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171" fontId="2" fillId="5" borderId="10" xfId="0" applyNumberFormat="1" applyFont="1" applyFill="1" applyBorder="1" applyProtection="1"/>
    <xf numFmtId="171" fontId="2" fillId="5" borderId="36" xfId="1" applyFont="1" applyFill="1" applyBorder="1" applyProtection="1"/>
    <xf numFmtId="183" fontId="6" fillId="5" borderId="0" xfId="0" applyNumberFormat="1" applyFont="1" applyFill="1" applyProtection="1"/>
    <xf numFmtId="171" fontId="6" fillId="5" borderId="0" xfId="1" applyFont="1" applyFill="1" applyProtection="1"/>
    <xf numFmtId="4" fontId="6" fillId="5" borderId="3" xfId="0" applyNumberFormat="1" applyFont="1" applyFill="1" applyBorder="1" applyProtection="1"/>
    <xf numFmtId="171" fontId="6" fillId="5" borderId="3" xfId="1" applyFont="1" applyFill="1" applyBorder="1" applyProtection="1"/>
    <xf numFmtId="171" fontId="2" fillId="5" borderId="8" xfId="0" applyNumberFormat="1" applyFont="1" applyFill="1" applyBorder="1" applyProtection="1"/>
    <xf numFmtId="2" fontId="6" fillId="0" borderId="0" xfId="0" applyNumberFormat="1" applyFont="1" applyFill="1" applyProtection="1"/>
    <xf numFmtId="188"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171" fontId="6" fillId="0" borderId="49" xfId="0" applyNumberFormat="1" applyFont="1" applyBorder="1" applyProtection="1"/>
    <xf numFmtId="0" fontId="6" fillId="0" borderId="46" xfId="0" applyFont="1" applyBorder="1" applyProtection="1"/>
    <xf numFmtId="171"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80" fontId="17" fillId="0" borderId="0" xfId="0" applyNumberFormat="1" applyFont="1" applyFill="1" applyBorder="1" applyProtection="1"/>
    <xf numFmtId="3" fontId="17" fillId="0" borderId="0" xfId="0" applyNumberFormat="1" applyFont="1" applyFill="1" applyBorder="1" applyProtection="1"/>
    <xf numFmtId="171" fontId="17" fillId="0" borderId="0" xfId="1" applyFont="1" applyFill="1" applyBorder="1" applyProtection="1"/>
    <xf numFmtId="171" fontId="17" fillId="0" borderId="0" xfId="1" applyFont="1" applyFill="1" applyProtection="1"/>
    <xf numFmtId="180" fontId="3" fillId="4" borderId="7" xfId="0" applyNumberFormat="1" applyFont="1" applyFill="1" applyBorder="1" applyAlignment="1" applyProtection="1">
      <alignment vertical="center"/>
      <protection locked="0"/>
    </xf>
    <xf numFmtId="180" fontId="3" fillId="4" borderId="8" xfId="0" applyNumberFormat="1" applyFont="1" applyFill="1" applyBorder="1" applyAlignment="1" applyProtection="1">
      <alignment vertical="center"/>
      <protection locked="0"/>
    </xf>
    <xf numFmtId="171" fontId="3" fillId="4" borderId="1" xfId="1" applyFont="1" applyFill="1" applyBorder="1" applyProtection="1">
      <protection locked="0"/>
    </xf>
    <xf numFmtId="171" fontId="3" fillId="4" borderId="7" xfId="1" applyFont="1" applyFill="1" applyBorder="1" applyProtection="1">
      <protection locked="0"/>
    </xf>
    <xf numFmtId="171" fontId="3" fillId="4" borderId="3" xfId="1" applyFont="1" applyFill="1" applyBorder="1" applyProtection="1">
      <protection locked="0"/>
    </xf>
    <xf numFmtId="171" fontId="3" fillId="4" borderId="8" xfId="1" applyFont="1" applyFill="1" applyBorder="1" applyProtection="1">
      <protection locked="0"/>
    </xf>
    <xf numFmtId="171" fontId="3" fillId="4" borderId="2" xfId="1" applyFont="1" applyFill="1" applyBorder="1" applyProtection="1">
      <protection locked="0"/>
    </xf>
    <xf numFmtId="171" fontId="3" fillId="4" borderId="15" xfId="1" applyFont="1" applyFill="1" applyBorder="1" applyProtection="1">
      <protection locked="0"/>
    </xf>
    <xf numFmtId="171" fontId="3" fillId="4" borderId="51" xfId="1" applyFont="1" applyFill="1" applyBorder="1" applyProtection="1">
      <protection locked="0"/>
    </xf>
    <xf numFmtId="171" fontId="3" fillId="4" borderId="7" xfId="1" applyFont="1" applyFill="1" applyBorder="1" applyAlignment="1" applyProtection="1">
      <alignment vertical="center"/>
      <protection locked="0"/>
    </xf>
    <xf numFmtId="171" fontId="3" fillId="4" borderId="8" xfId="1" applyFont="1" applyFill="1" applyBorder="1" applyAlignment="1" applyProtection="1">
      <alignment vertical="center"/>
      <protection locked="0"/>
    </xf>
    <xf numFmtId="171" fontId="3" fillId="4" borderId="15" xfId="1" applyFont="1" applyFill="1" applyBorder="1" applyAlignment="1" applyProtection="1">
      <alignment vertical="center"/>
      <protection locked="0"/>
    </xf>
    <xf numFmtId="2" fontId="6" fillId="12" borderId="36" xfId="0" applyNumberFormat="1" applyFont="1" applyFill="1" applyBorder="1" applyProtection="1"/>
    <xf numFmtId="171" fontId="6" fillId="12" borderId="36" xfId="0" applyNumberFormat="1" applyFont="1" applyFill="1" applyBorder="1" applyProtection="1"/>
    <xf numFmtId="171" fontId="6" fillId="12" borderId="8" xfId="0" applyNumberFormat="1" applyFont="1" applyFill="1" applyBorder="1" applyProtection="1"/>
    <xf numFmtId="2" fontId="6" fillId="12" borderId="8" xfId="0" applyNumberFormat="1" applyFont="1" applyFill="1" applyBorder="1" applyProtection="1"/>
    <xf numFmtId="171" fontId="27" fillId="12" borderId="16" xfId="1" applyFont="1" applyFill="1" applyBorder="1" applyProtection="1"/>
    <xf numFmtId="171" fontId="27" fillId="12" borderId="19" xfId="1" applyFont="1" applyFill="1" applyBorder="1" applyProtection="1"/>
    <xf numFmtId="4" fontId="17" fillId="12" borderId="8" xfId="0" applyNumberFormat="1" applyFont="1" applyFill="1" applyBorder="1" applyProtection="1"/>
    <xf numFmtId="184"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171" fontId="17" fillId="13" borderId="0" xfId="1" applyFont="1" applyFill="1" applyBorder="1" applyProtection="1"/>
    <xf numFmtId="0" fontId="6" fillId="13" borderId="0" xfId="0" applyFont="1" applyFill="1" applyProtection="1"/>
    <xf numFmtId="171"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171" fontId="2" fillId="14" borderId="36" xfId="1" applyFont="1" applyFill="1" applyBorder="1" applyProtection="1"/>
    <xf numFmtId="171"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78" fontId="6" fillId="0" borderId="25" xfId="0" applyNumberFormat="1" applyFont="1" applyFill="1" applyBorder="1" applyProtection="1"/>
    <xf numFmtId="178" fontId="2" fillId="0" borderId="52" xfId="0" applyNumberFormat="1" applyFont="1" applyFill="1" applyBorder="1" applyProtection="1"/>
    <xf numFmtId="178" fontId="6" fillId="0" borderId="52" xfId="0" applyNumberFormat="1" applyFont="1" applyBorder="1" applyProtection="1"/>
    <xf numFmtId="178" fontId="6" fillId="0" borderId="0" xfId="0" applyNumberFormat="1" applyFont="1" applyFill="1" applyBorder="1" applyProtection="1"/>
    <xf numFmtId="0" fontId="6" fillId="0" borderId="0" xfId="0" applyFont="1" applyFill="1" applyBorder="1" applyProtection="1"/>
    <xf numFmtId="178" fontId="2" fillId="5" borderId="2" xfId="0" applyNumberFormat="1" applyFont="1" applyFill="1" applyBorder="1" applyAlignment="1" applyProtection="1">
      <alignment horizontal="center"/>
      <protection hidden="1"/>
    </xf>
    <xf numFmtId="178"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86"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82"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85"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171" fontId="27" fillId="5" borderId="11" xfId="1" applyFont="1" applyFill="1" applyBorder="1" applyAlignment="1" applyProtection="1">
      <alignment vertical="center"/>
    </xf>
    <xf numFmtId="171" fontId="27" fillId="5" borderId="22" xfId="1" applyFont="1" applyFill="1" applyBorder="1" applyAlignment="1" applyProtection="1">
      <alignment horizontal="center" vertical="center"/>
    </xf>
    <xf numFmtId="171" fontId="26" fillId="0" borderId="44" xfId="1" applyFont="1" applyFill="1" applyBorder="1" applyProtection="1">
      <protection locked="0"/>
    </xf>
    <xf numFmtId="171" fontId="26" fillId="0" borderId="9" xfId="1" applyFont="1" applyFill="1" applyBorder="1" applyProtection="1">
      <protection locked="0"/>
    </xf>
    <xf numFmtId="171" fontId="26" fillId="0" borderId="45" xfId="1" applyFont="1" applyFill="1" applyBorder="1" applyProtection="1">
      <protection locked="0"/>
    </xf>
    <xf numFmtId="171" fontId="2" fillId="5" borderId="53" xfId="1" applyFont="1" applyFill="1" applyBorder="1" applyAlignment="1" applyProtection="1">
      <alignment vertical="center"/>
    </xf>
    <xf numFmtId="171" fontId="27" fillId="5" borderId="20" xfId="1" applyFont="1" applyFill="1" applyBorder="1" applyAlignment="1" applyProtection="1">
      <alignment vertical="center"/>
    </xf>
    <xf numFmtId="171" fontId="27" fillId="5" borderId="19" xfId="1" applyFont="1" applyFill="1" applyBorder="1" applyAlignment="1" applyProtection="1">
      <alignment vertical="center"/>
    </xf>
    <xf numFmtId="181"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78"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9"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0" fontId="2" fillId="0" borderId="7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73"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171"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2" fillId="0" borderId="2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91" name="AutoShape 1">
          <a:extLst>
            <a:ext uri="{FF2B5EF4-FFF2-40B4-BE49-F238E27FC236}">
              <a16:creationId xmlns:a16="http://schemas.microsoft.com/office/drawing/2014/main" id="{90DC7F77-49FF-4201-B25B-EB1E69CEA794}"/>
            </a:ext>
          </a:extLst>
        </xdr:cNvPr>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a:extLst>
            <a:ext uri="{FF2B5EF4-FFF2-40B4-BE49-F238E27FC236}">
              <a16:creationId xmlns:a16="http://schemas.microsoft.com/office/drawing/2014/main" id="{222F6587-D586-45C1-8115-B5A68E4576F0}"/>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a:extLst>
            <a:ext uri="{FF2B5EF4-FFF2-40B4-BE49-F238E27FC236}">
              <a16:creationId xmlns:a16="http://schemas.microsoft.com/office/drawing/2014/main" id="{04055777-4525-419E-A8F6-410D447939F8}"/>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a:extLst>
            <a:ext uri="{FF2B5EF4-FFF2-40B4-BE49-F238E27FC236}">
              <a16:creationId xmlns:a16="http://schemas.microsoft.com/office/drawing/2014/main" id="{02CF0B68-5A01-4085-9F94-2F11C81D46B9}"/>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topLeftCell="B1" workbookViewId="0">
      <selection activeCell="F7" sqref="F7"/>
    </sheetView>
  </sheetViews>
  <sheetFormatPr defaultRowHeight="12"/>
  <cols>
    <col min="1" max="1" width="4.28515625" style="239" customWidth="1"/>
    <col min="2" max="2" width="4.42578125" style="239" customWidth="1"/>
    <col min="3" max="3" width="129.5703125" style="239" customWidth="1"/>
    <col min="4" max="16384" width="9.140625" style="239"/>
  </cols>
  <sheetData>
    <row r="1" spans="1:3">
      <c r="A1" s="478" t="s">
        <v>190</v>
      </c>
      <c r="B1" s="478"/>
      <c r="C1" s="478"/>
    </row>
    <row r="2" spans="1:3">
      <c r="A2" s="478"/>
      <c r="B2" s="478"/>
      <c r="C2" s="478"/>
    </row>
    <row r="3" spans="1:3" ht="15.75">
      <c r="A3" s="479"/>
      <c r="B3" s="479"/>
      <c r="C3" s="479"/>
    </row>
    <row r="4" spans="1:3" ht="15.75">
      <c r="A4" s="240"/>
      <c r="B4" s="240"/>
      <c r="C4" s="241" t="s">
        <v>130</v>
      </c>
    </row>
    <row r="5" spans="1:3" ht="38.25">
      <c r="A5" s="242" t="s">
        <v>127</v>
      </c>
      <c r="B5" s="242"/>
      <c r="C5" s="243" t="s">
        <v>568</v>
      </c>
    </row>
    <row r="6" spans="1:3" ht="25.5">
      <c r="A6" s="242" t="s">
        <v>128</v>
      </c>
      <c r="B6" s="242"/>
      <c r="C6" s="243" t="s">
        <v>569</v>
      </c>
    </row>
    <row r="7" spans="1:3">
      <c r="A7" s="244"/>
      <c r="B7" s="244"/>
      <c r="C7" s="245"/>
    </row>
    <row r="8" spans="1:3" ht="29.25" customHeight="1">
      <c r="A8" s="242" t="s">
        <v>571</v>
      </c>
      <c r="B8" s="242"/>
      <c r="C8" s="243" t="s">
        <v>175</v>
      </c>
    </row>
    <row r="9" spans="1:3" ht="12.75">
      <c r="A9" s="242"/>
      <c r="B9" s="242">
        <v>1</v>
      </c>
      <c r="C9" s="475" t="s">
        <v>558</v>
      </c>
    </row>
    <row r="10" spans="1:3" ht="12.75">
      <c r="A10" s="242"/>
      <c r="B10" s="242">
        <v>2</v>
      </c>
      <c r="C10" s="475" t="s">
        <v>557</v>
      </c>
    </row>
    <row r="11" spans="1:3" ht="12.75">
      <c r="A11" s="242"/>
      <c r="B11" s="242">
        <v>3</v>
      </c>
      <c r="C11" s="475" t="s">
        <v>559</v>
      </c>
    </row>
    <row r="12" spans="1:3" ht="12.75">
      <c r="A12" s="242"/>
      <c r="B12" s="242">
        <v>4</v>
      </c>
      <c r="C12" s="475" t="s">
        <v>176</v>
      </c>
    </row>
    <row r="13" spans="1:3" ht="12.75">
      <c r="A13" s="242"/>
      <c r="B13" s="242">
        <v>5</v>
      </c>
      <c r="C13" s="475" t="s">
        <v>177</v>
      </c>
    </row>
    <row r="14" spans="1:3" ht="12.75">
      <c r="A14" s="242"/>
      <c r="B14" s="242">
        <v>6</v>
      </c>
      <c r="C14" s="475" t="s">
        <v>178</v>
      </c>
    </row>
    <row r="15" spans="1:3" ht="12.75">
      <c r="A15" s="242"/>
      <c r="B15" s="242">
        <v>7</v>
      </c>
      <c r="C15" s="475" t="s">
        <v>179</v>
      </c>
    </row>
    <row r="16" spans="1:3" ht="12.75">
      <c r="A16" s="242"/>
      <c r="B16" s="242">
        <v>8</v>
      </c>
      <c r="C16" s="475" t="s">
        <v>180</v>
      </c>
    </row>
    <row r="17" spans="1:3" ht="12.75">
      <c r="A17" s="242"/>
      <c r="B17" s="242">
        <v>9</v>
      </c>
      <c r="C17" s="475" t="s">
        <v>570</v>
      </c>
    </row>
    <row r="18" spans="1:3" ht="12.75">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RowHeight="12"/>
  <cols>
    <col min="1" max="1" width="4.5703125" style="51" customWidth="1"/>
    <col min="2" max="2" width="38.85546875" style="51" customWidth="1"/>
    <col min="3" max="3" width="11.28515625" style="51" customWidth="1"/>
    <col min="4" max="4" width="25.140625" style="51" customWidth="1"/>
    <col min="5" max="5" width="14.5703125" style="51" customWidth="1"/>
    <col min="6" max="6" width="7" style="51" customWidth="1"/>
    <col min="7" max="7" width="7.28515625" style="51" customWidth="1"/>
    <col min="8" max="8" width="67" style="51" customWidth="1"/>
    <col min="9" max="9" width="6.140625" style="51" customWidth="1"/>
    <col min="10" max="16384" width="9.140625" style="51"/>
  </cols>
  <sheetData>
    <row r="1" spans="1:13" ht="20.25">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75">
      <c r="A3" s="18" t="s">
        <v>154</v>
      </c>
      <c r="B3" s="18"/>
      <c r="C3" s="474" t="str">
        <f>+bilanci!D5</f>
        <v>xxxx</v>
      </c>
      <c r="D3" s="17"/>
      <c r="E3" s="21"/>
      <c r="F3" s="21"/>
      <c r="G3" s="21"/>
      <c r="H3" s="17"/>
      <c r="I3" s="17"/>
    </row>
    <row r="5" spans="1:13">
      <c r="E5" s="23"/>
      <c r="F5" s="23"/>
      <c r="G5" s="52"/>
      <c r="H5" s="52"/>
    </row>
    <row r="6" spans="1:13" ht="15.75">
      <c r="B6" s="620" t="s">
        <v>136</v>
      </c>
      <c r="C6" s="621"/>
      <c r="D6" s="621"/>
      <c r="E6" s="621"/>
      <c r="F6" s="622"/>
      <c r="G6" s="52"/>
      <c r="H6" s="53"/>
    </row>
    <row r="7" spans="1:13">
      <c r="H7" s="53"/>
    </row>
    <row r="8" spans="1:13" ht="12.75" thickBot="1">
      <c r="F8" s="52"/>
      <c r="H8" s="54"/>
    </row>
    <row r="9" spans="1:13" ht="12.75" thickBot="1">
      <c r="B9" s="57" t="s">
        <v>13</v>
      </c>
      <c r="C9" s="551" t="s">
        <v>75</v>
      </c>
      <c r="D9" s="626"/>
      <c r="E9" s="58" t="s">
        <v>3</v>
      </c>
      <c r="F9" s="52"/>
      <c r="G9" s="52"/>
      <c r="H9" s="55" t="s">
        <v>98</v>
      </c>
    </row>
    <row r="10" spans="1:13">
      <c r="B10" s="615" t="s">
        <v>112</v>
      </c>
      <c r="C10" s="632" t="s">
        <v>108</v>
      </c>
      <c r="D10" s="633"/>
      <c r="E10" s="209">
        <f>riepilogo!H16</f>
        <v>0</v>
      </c>
      <c r="F10" s="52"/>
      <c r="G10" s="52"/>
      <c r="H10" s="139"/>
    </row>
    <row r="11" spans="1:13">
      <c r="B11" s="627"/>
      <c r="C11" s="634" t="s">
        <v>109</v>
      </c>
      <c r="D11" s="635"/>
      <c r="E11" s="210" t="e">
        <f>riepilogo!O16</f>
        <v>#DIV/0!</v>
      </c>
      <c r="F11" s="52"/>
      <c r="G11" s="52"/>
      <c r="H11" s="140"/>
    </row>
    <row r="12" spans="1:13" ht="12.75" thickBot="1">
      <c r="B12" s="628"/>
      <c r="C12" s="636" t="s">
        <v>110</v>
      </c>
      <c r="D12" s="637"/>
      <c r="E12" s="211" t="e">
        <f>riepilogo!V16</f>
        <v>#DIV/0!</v>
      </c>
      <c r="F12" s="52"/>
      <c r="G12" s="52"/>
      <c r="H12" s="140"/>
    </row>
    <row r="13" spans="1:13" ht="12.75" thickBot="1">
      <c r="A13" s="52"/>
      <c r="B13" s="631" t="s">
        <v>111</v>
      </c>
      <c r="C13" s="631"/>
      <c r="D13" s="631"/>
      <c r="E13" s="212" t="e">
        <f>SUM(E10:E12)</f>
        <v>#DIV/0!</v>
      </c>
      <c r="F13" s="52"/>
      <c r="G13" s="52"/>
      <c r="H13" s="140"/>
    </row>
    <row r="14" spans="1:13">
      <c r="B14" s="525" t="s">
        <v>113</v>
      </c>
      <c r="C14" s="638" t="s">
        <v>114</v>
      </c>
      <c r="D14" s="639"/>
      <c r="E14" s="120"/>
      <c r="F14" s="625" t="s">
        <v>119</v>
      </c>
      <c r="G14" s="52"/>
      <c r="H14" s="140"/>
    </row>
    <row r="15" spans="1:13">
      <c r="B15" s="629"/>
      <c r="C15" s="617" t="s">
        <v>115</v>
      </c>
      <c r="D15" s="619"/>
      <c r="E15" s="121"/>
      <c r="F15" s="625"/>
      <c r="H15" s="140"/>
    </row>
    <row r="16" spans="1:13" ht="12.75" thickBot="1">
      <c r="B16" s="630"/>
      <c r="C16" s="623" t="s">
        <v>116</v>
      </c>
      <c r="D16" s="624"/>
      <c r="E16" s="122"/>
      <c r="F16" s="625"/>
      <c r="H16" s="140"/>
    </row>
    <row r="17" spans="2:8">
      <c r="B17" s="631" t="s">
        <v>111</v>
      </c>
      <c r="C17" s="631"/>
      <c r="D17" s="631"/>
      <c r="E17" s="213">
        <f>SUM(E14:E16)</f>
        <v>0</v>
      </c>
      <c r="H17" s="140"/>
    </row>
    <row r="18" spans="2:8" ht="12.75" thickBot="1">
      <c r="B18" s="23"/>
      <c r="C18" s="23"/>
      <c r="D18" s="64" t="s">
        <v>107</v>
      </c>
      <c r="E18" s="214" t="e">
        <f>+E13/E17</f>
        <v>#DIV/0!</v>
      </c>
      <c r="F18" s="56" t="s">
        <v>121</v>
      </c>
      <c r="H18" s="141"/>
    </row>
    <row r="19" spans="2:8">
      <c r="B19" s="65" t="s">
        <v>119</v>
      </c>
      <c r="H19" s="107"/>
    </row>
    <row r="20" spans="2:8">
      <c r="B20" s="617" t="s">
        <v>120</v>
      </c>
      <c r="C20" s="618"/>
      <c r="D20" s="618"/>
      <c r="E20" s="618"/>
      <c r="F20" s="619"/>
      <c r="H20" s="107"/>
    </row>
    <row r="21" spans="2:8">
      <c r="B21" s="65" t="s">
        <v>121</v>
      </c>
      <c r="C21" s="65"/>
      <c r="H21" s="107"/>
    </row>
    <row r="22" spans="2:8" ht="42.75" customHeight="1">
      <c r="B22" s="617" t="s">
        <v>144</v>
      </c>
      <c r="C22" s="618"/>
      <c r="D22" s="618"/>
      <c r="E22" s="618"/>
      <c r="F22" s="619"/>
    </row>
    <row r="23" spans="2:8" ht="12.75" thickBot="1">
      <c r="B23" s="52"/>
      <c r="C23" s="52"/>
      <c r="D23" s="52"/>
    </row>
    <row r="24" spans="2:8" ht="24.7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75" thickBot="1">
      <c r="B32" s="62" t="s">
        <v>152</v>
      </c>
      <c r="C32" s="124"/>
      <c r="H32" s="141"/>
    </row>
  </sheetData>
  <sheetProtection password="C65E" sheet="1"/>
  <mergeCells count="16">
    <mergeCell ref="B13:D13"/>
    <mergeCell ref="B17:D17"/>
    <mergeCell ref="C10:D10"/>
    <mergeCell ref="C11:D11"/>
    <mergeCell ref="C12:D12"/>
    <mergeCell ref="C14:D14"/>
    <mergeCell ref="C1:I1"/>
    <mergeCell ref="B22:F22"/>
    <mergeCell ref="B20:F20"/>
    <mergeCell ref="B6:F6"/>
    <mergeCell ref="C15:D15"/>
    <mergeCell ref="C16:D16"/>
    <mergeCell ref="F14:F16"/>
    <mergeCell ref="C9:D9"/>
    <mergeCell ref="B10:B12"/>
    <mergeCell ref="B14:B16"/>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zoomScaleNormal="100" workbookViewId="0">
      <selection activeCell="B23" sqref="B23"/>
    </sheetView>
  </sheetViews>
  <sheetFormatPr defaultRowHeight="12"/>
  <cols>
    <col min="1" max="1" width="6.42578125" style="17" customWidth="1"/>
    <col min="2" max="2" width="15.42578125" style="17" customWidth="1"/>
    <col min="3" max="3" width="35" style="17" bestFit="1" customWidth="1"/>
    <col min="4" max="4" width="10.85546875" style="17" customWidth="1"/>
    <col min="5" max="6" width="8.42578125" style="17" customWidth="1"/>
    <col min="7" max="7" width="8.140625" style="17" customWidth="1"/>
    <col min="8" max="8" width="16" style="17" customWidth="1"/>
    <col min="9" max="9" width="10" style="17" customWidth="1"/>
    <col min="10" max="10" width="9.140625" style="17"/>
    <col min="11" max="11" width="8.28515625" style="17" customWidth="1"/>
    <col min="12" max="12" width="15.28515625" style="17" customWidth="1"/>
    <col min="13" max="13" width="14.140625" style="17" customWidth="1"/>
    <col min="14" max="15" width="14.42578125" style="17" customWidth="1"/>
    <col min="16" max="16" width="8.85546875" style="17" customWidth="1"/>
    <col min="17" max="18" width="10" style="17" customWidth="1"/>
    <col min="19" max="19" width="14.7109375" style="17" customWidth="1"/>
    <col min="20" max="20" width="15" style="17" customWidth="1"/>
    <col min="21" max="21" width="15.5703125" style="17" customWidth="1"/>
    <col min="22" max="22" width="16.5703125" style="17" customWidth="1"/>
    <col min="23" max="23" width="10.5703125" style="17" customWidth="1"/>
    <col min="24" max="24" width="10" style="17" customWidth="1"/>
    <col min="25" max="25" width="9.140625" style="17"/>
    <col min="26" max="26" width="14.42578125" style="17" customWidth="1"/>
    <col min="27" max="27" width="16.85546875" style="17" bestFit="1" customWidth="1"/>
    <col min="28" max="28" width="12.140625" style="17" customWidth="1"/>
    <col min="29" max="29" width="23.140625" style="17" customWidth="1"/>
    <col min="30" max="16384" width="9.140625" style="17"/>
  </cols>
  <sheetData>
    <row r="1" spans="1:29" ht="20.25">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7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7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75" thickBot="1">
      <c r="G9" s="21"/>
      <c r="H9" s="57" t="s">
        <v>13</v>
      </c>
      <c r="I9" s="21"/>
      <c r="J9" s="21"/>
      <c r="K9" s="21"/>
      <c r="L9" s="21"/>
    </row>
    <row r="10" spans="1:29" ht="12.75" customHeight="1">
      <c r="D10" s="615" t="s">
        <v>96</v>
      </c>
      <c r="E10" s="642" t="s">
        <v>0</v>
      </c>
      <c r="F10" s="566"/>
      <c r="G10" s="662"/>
      <c r="H10" s="579" t="s">
        <v>15</v>
      </c>
      <c r="I10" s="642" t="s">
        <v>138</v>
      </c>
      <c r="J10" s="642" t="s">
        <v>10</v>
      </c>
      <c r="K10" s="642" t="s">
        <v>139</v>
      </c>
      <c r="L10" s="642" t="s">
        <v>7</v>
      </c>
      <c r="M10" s="566"/>
      <c r="N10" s="566"/>
      <c r="O10" s="662"/>
      <c r="P10" s="645" t="s">
        <v>20</v>
      </c>
      <c r="Q10" s="645" t="s">
        <v>21</v>
      </c>
      <c r="R10" s="645" t="s">
        <v>14</v>
      </c>
      <c r="S10" s="661" t="s">
        <v>4</v>
      </c>
      <c r="T10" s="566"/>
      <c r="U10" s="566"/>
      <c r="V10" s="662"/>
      <c r="W10" s="642" t="s">
        <v>22</v>
      </c>
      <c r="X10" s="642" t="s">
        <v>23</v>
      </c>
      <c r="Y10" s="642" t="s">
        <v>17</v>
      </c>
      <c r="Z10" s="642" t="s">
        <v>18</v>
      </c>
      <c r="AA10" s="642" t="s">
        <v>19</v>
      </c>
      <c r="AB10" s="642" t="s">
        <v>140</v>
      </c>
      <c r="AC10" s="582" t="s">
        <v>141</v>
      </c>
    </row>
    <row r="11" spans="1:29">
      <c r="B11" s="659" t="s">
        <v>70</v>
      </c>
      <c r="C11" s="660" t="s">
        <v>71</v>
      </c>
      <c r="D11" s="575"/>
      <c r="E11" s="664"/>
      <c r="F11" s="569"/>
      <c r="G11" s="663"/>
      <c r="H11" s="580"/>
      <c r="I11" s="643"/>
      <c r="J11" s="643"/>
      <c r="K11" s="643"/>
      <c r="L11" s="664"/>
      <c r="M11" s="569"/>
      <c r="N11" s="569"/>
      <c r="O11" s="663"/>
      <c r="P11" s="572"/>
      <c r="Q11" s="572"/>
      <c r="R11" s="572"/>
      <c r="S11" s="569"/>
      <c r="T11" s="569"/>
      <c r="U11" s="569"/>
      <c r="V11" s="663"/>
      <c r="W11" s="643"/>
      <c r="X11" s="643"/>
      <c r="Y11" s="643"/>
      <c r="Z11" s="643"/>
      <c r="AA11" s="643"/>
      <c r="AB11" s="643"/>
      <c r="AC11" s="583"/>
    </row>
    <row r="12" spans="1:29" ht="18" customHeight="1" thickBot="1">
      <c r="B12" s="572"/>
      <c r="C12" s="650"/>
      <c r="D12" s="576"/>
      <c r="E12" s="73" t="s">
        <v>1</v>
      </c>
      <c r="F12" s="38" t="s">
        <v>2</v>
      </c>
      <c r="G12" s="74" t="s">
        <v>39</v>
      </c>
      <c r="H12" s="581"/>
      <c r="I12" s="653"/>
      <c r="J12" s="653"/>
      <c r="K12" s="653"/>
      <c r="L12" s="73" t="s">
        <v>8</v>
      </c>
      <c r="M12" s="38" t="s">
        <v>9</v>
      </c>
      <c r="N12" s="75" t="s">
        <v>11</v>
      </c>
      <c r="O12" s="69" t="s">
        <v>39</v>
      </c>
      <c r="P12" s="646"/>
      <c r="Q12" s="646"/>
      <c r="R12" s="646"/>
      <c r="S12" s="67" t="s">
        <v>5</v>
      </c>
      <c r="T12" s="68" t="s">
        <v>6</v>
      </c>
      <c r="U12" s="67" t="s">
        <v>12</v>
      </c>
      <c r="V12" s="69" t="s">
        <v>39</v>
      </c>
      <c r="W12" s="653"/>
      <c r="X12" s="653"/>
      <c r="Y12" s="653"/>
      <c r="Z12" s="653"/>
      <c r="AA12" s="653"/>
      <c r="AB12" s="653"/>
      <c r="AC12" s="584"/>
    </row>
    <row r="13" spans="1:29" ht="30" customHeight="1">
      <c r="A13" s="539"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40"/>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40"/>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41"/>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75" thickBot="1">
      <c r="C23" s="79"/>
      <c r="D23" s="248"/>
      <c r="E23" s="249"/>
      <c r="F23" s="249"/>
      <c r="G23" s="249"/>
      <c r="H23" s="250"/>
      <c r="I23" s="231"/>
      <c r="K23" s="232"/>
      <c r="L23" s="250"/>
      <c r="O23" s="250"/>
      <c r="S23" s="250"/>
      <c r="V23" s="251"/>
      <c r="AA23" s="272"/>
      <c r="AC23" s="273" t="s">
        <v>188</v>
      </c>
    </row>
    <row r="24" spans="1:29" s="72" customFormat="1">
      <c r="C24" s="79"/>
      <c r="D24" s="615" t="s">
        <v>185</v>
      </c>
      <c r="E24" s="274"/>
      <c r="F24" s="274"/>
      <c r="G24" s="274"/>
      <c r="H24" s="275"/>
      <c r="I24" s="565" t="s">
        <v>186</v>
      </c>
      <c r="J24" s="642" t="s">
        <v>10</v>
      </c>
      <c r="K24" s="582" t="s">
        <v>187</v>
      </c>
      <c r="L24" s="275"/>
      <c r="M24" s="276"/>
      <c r="N24" s="276"/>
      <c r="O24" s="275"/>
      <c r="P24" s="525" t="s">
        <v>20</v>
      </c>
      <c r="Q24" s="645" t="s">
        <v>21</v>
      </c>
      <c r="R24" s="647" t="s">
        <v>14</v>
      </c>
      <c r="S24" s="275"/>
      <c r="T24" s="276"/>
      <c r="U24" s="276"/>
      <c r="V24" s="277"/>
      <c r="W24" s="642" t="s">
        <v>22</v>
      </c>
      <c r="X24" s="642" t="s">
        <v>23</v>
      </c>
      <c r="Y24" s="642" t="s">
        <v>17</v>
      </c>
      <c r="Z24" s="642" t="s">
        <v>18</v>
      </c>
      <c r="AA24" s="642" t="s">
        <v>19</v>
      </c>
      <c r="AB24" s="642" t="s">
        <v>140</v>
      </c>
      <c r="AC24" s="582" t="s">
        <v>141</v>
      </c>
    </row>
    <row r="25" spans="1:29" s="72" customFormat="1">
      <c r="C25" s="649" t="s">
        <v>184</v>
      </c>
      <c r="D25" s="575"/>
      <c r="E25" s="274"/>
      <c r="F25" s="274"/>
      <c r="G25" s="274"/>
      <c r="H25" s="275"/>
      <c r="I25" s="651"/>
      <c r="J25" s="643"/>
      <c r="K25" s="583"/>
      <c r="L25" s="275"/>
      <c r="M25" s="276"/>
      <c r="N25" s="276"/>
      <c r="O25" s="275"/>
      <c r="P25" s="571"/>
      <c r="Q25" s="572"/>
      <c r="R25" s="573"/>
      <c r="S25" s="275"/>
      <c r="T25" s="276"/>
      <c r="U25" s="276"/>
      <c r="V25" s="277"/>
      <c r="W25" s="643"/>
      <c r="X25" s="643"/>
      <c r="Y25" s="643"/>
      <c r="Z25" s="643"/>
      <c r="AA25" s="643"/>
      <c r="AB25" s="643"/>
      <c r="AC25" s="583"/>
    </row>
    <row r="26" spans="1:29" s="72" customFormat="1" ht="12.75" thickBot="1">
      <c r="C26" s="650"/>
      <c r="D26" s="575"/>
      <c r="E26" s="274"/>
      <c r="F26" s="274"/>
      <c r="G26" s="274"/>
      <c r="H26" s="275"/>
      <c r="I26" s="652"/>
      <c r="J26" s="653"/>
      <c r="K26" s="584"/>
      <c r="L26" s="275"/>
      <c r="M26" s="276"/>
      <c r="N26" s="276"/>
      <c r="O26" s="275"/>
      <c r="P26" s="644"/>
      <c r="Q26" s="646"/>
      <c r="R26" s="648"/>
      <c r="S26" s="275"/>
      <c r="T26" s="276"/>
      <c r="U26" s="276"/>
      <c r="V26" s="277"/>
      <c r="W26" s="643"/>
      <c r="X26" s="643"/>
      <c r="Y26" s="643"/>
      <c r="Z26" s="643"/>
      <c r="AA26" s="643"/>
      <c r="AB26" s="643"/>
      <c r="AC26" s="583"/>
    </row>
    <row r="27" spans="1:29" s="72" customFormat="1" ht="29.25" customHeight="1">
      <c r="A27" s="539"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40"/>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40"/>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40" t="s">
        <v>53</v>
      </c>
      <c r="B32" s="641"/>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row>
    <row r="33" spans="1:29" ht="12.75"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6" t="s">
        <v>127</v>
      </c>
      <c r="F39" s="657"/>
      <c r="G39" s="230" t="e">
        <f>1-AC36</f>
        <v>#DIV/0!</v>
      </c>
      <c r="H39" s="102"/>
      <c r="I39" s="658" t="s">
        <v>128</v>
      </c>
      <c r="J39" s="657"/>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75"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54"/>
      <c r="C43" s="654"/>
      <c r="D43" s="654"/>
      <c r="E43" s="655"/>
      <c r="F43" s="103"/>
      <c r="G43" s="214" t="e">
        <f>'material handling'!E18</f>
        <v>#DIV/0!</v>
      </c>
      <c r="I43" s="104" t="s">
        <v>153</v>
      </c>
    </row>
    <row r="46" spans="1:29" ht="12.75">
      <c r="B46" s="131" t="s">
        <v>168</v>
      </c>
      <c r="C46" s="133" t="e">
        <f>organico!D13/(organico!M13-organico!D13)</f>
        <v>#DIV/0!</v>
      </c>
    </row>
    <row r="47" spans="1:29" ht="12.75">
      <c r="B47" s="131" t="s">
        <v>163</v>
      </c>
      <c r="C47" s="133" t="e">
        <f>E17/G17</f>
        <v>#DIV/0!</v>
      </c>
    </row>
    <row r="48" spans="1:29" ht="12.75">
      <c r="B48" s="132" t="s">
        <v>164</v>
      </c>
      <c r="C48" s="134" t="e">
        <f>E17/(F17-F16)</f>
        <v>#DIV/0!</v>
      </c>
    </row>
    <row r="49" spans="2:3" ht="12.75">
      <c r="B49" s="131" t="s">
        <v>165</v>
      </c>
      <c r="C49" s="135" t="e">
        <f>E13/D13</f>
        <v>#DIV/0!</v>
      </c>
    </row>
    <row r="50" spans="2:3" ht="12.75">
      <c r="B50" s="131" t="s">
        <v>166</v>
      </c>
      <c r="C50" s="135" t="e">
        <f>G17/D17</f>
        <v>#DIV/0!</v>
      </c>
    </row>
    <row r="51" spans="2:3" ht="12.75">
      <c r="B51" s="131" t="s">
        <v>167</v>
      </c>
      <c r="C51" s="133" t="e">
        <f>F13/E13</f>
        <v>#DIV/0!</v>
      </c>
    </row>
  </sheetData>
  <sheetProtection password="C65E" sheet="1"/>
  <mergeCells count="43">
    <mergeCell ref="Q10:Q12"/>
    <mergeCell ref="L10:O11"/>
    <mergeCell ref="I10:I12"/>
    <mergeCell ref="J10:J12"/>
    <mergeCell ref="P10:P12"/>
    <mergeCell ref="K10:K12"/>
    <mergeCell ref="A7:AA7"/>
    <mergeCell ref="C1:I1"/>
    <mergeCell ref="R10:R12"/>
    <mergeCell ref="Z10:Z12"/>
    <mergeCell ref="AA10:AA12"/>
    <mergeCell ref="W10:W12"/>
    <mergeCell ref="X10:X12"/>
    <mergeCell ref="Y10:Y12"/>
    <mergeCell ref="H10:H12"/>
    <mergeCell ref="E10:G11"/>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J24:J26"/>
    <mergeCell ref="A32:AC32"/>
    <mergeCell ref="Y24:Y26"/>
    <mergeCell ref="Z24:Z26"/>
    <mergeCell ref="AA24:AA26"/>
    <mergeCell ref="AB24:AB26"/>
    <mergeCell ref="AC24:AC26"/>
    <mergeCell ref="K24:K26"/>
    <mergeCell ref="P24:P26"/>
    <mergeCell ref="Q24:Q26"/>
    <mergeCell ref="R24:R26"/>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77"/>
  <sheetViews>
    <sheetView topLeftCell="A154" zoomScale="130" zoomScaleNormal="130" workbookViewId="0">
      <selection activeCell="D277" sqref="D277:D278"/>
    </sheetView>
  </sheetViews>
  <sheetFormatPr defaultColWidth="10.85546875" defaultRowHeight="11.25"/>
  <cols>
    <col min="1" max="1" width="51" style="300" customWidth="1"/>
    <col min="2" max="2" width="17.5703125" style="449" customWidth="1"/>
    <col min="3" max="3" width="18.42578125" style="300" customWidth="1"/>
    <col min="4" max="4" width="18" style="300" customWidth="1"/>
    <col min="5" max="16384" width="10.85546875" style="300"/>
  </cols>
  <sheetData>
    <row r="1" spans="1:4">
      <c r="A1" s="480"/>
      <c r="B1" s="481"/>
      <c r="C1" s="481"/>
      <c r="D1" s="482"/>
    </row>
    <row r="2" spans="1:4">
      <c r="A2" s="483"/>
      <c r="B2" s="484"/>
      <c r="C2" s="484"/>
      <c r="D2" s="485"/>
    </row>
    <row r="3" spans="1:4">
      <c r="A3" s="483"/>
      <c r="B3" s="484"/>
      <c r="C3" s="484"/>
      <c r="D3" s="485"/>
    </row>
    <row r="4" spans="1:4">
      <c r="A4" s="486" t="s">
        <v>213</v>
      </c>
      <c r="B4" s="487"/>
      <c r="C4" s="487"/>
      <c r="D4" s="488"/>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 customHeight="1">
      <c r="A59" s="301" t="s">
        <v>560</v>
      </c>
      <c r="B59" s="450">
        <v>0</v>
      </c>
      <c r="C59" s="450">
        <v>0</v>
      </c>
      <c r="D59" s="450">
        <v>0</v>
      </c>
    </row>
    <row r="60" spans="1:4" ht="11.1" customHeight="1">
      <c r="A60" s="302" t="s">
        <v>258</v>
      </c>
      <c r="B60" s="303"/>
      <c r="C60" s="318"/>
      <c r="D60" s="319"/>
    </row>
    <row r="61" spans="1:4" ht="11.1" customHeight="1">
      <c r="A61" s="320" t="s">
        <v>259</v>
      </c>
      <c r="B61" s="303"/>
      <c r="C61" s="318"/>
      <c r="D61" s="319"/>
    </row>
    <row r="62" spans="1:4" ht="11.1" customHeight="1">
      <c r="A62" s="303" t="s">
        <v>260</v>
      </c>
      <c r="B62" s="451"/>
      <c r="C62" s="451"/>
      <c r="D62" s="451"/>
    </row>
    <row r="63" spans="1:4" ht="11.1" customHeight="1">
      <c r="A63" s="303" t="s">
        <v>261</v>
      </c>
      <c r="B63" s="451"/>
      <c r="C63" s="451"/>
      <c r="D63" s="451"/>
    </row>
    <row r="64" spans="1:4" ht="11.1" customHeight="1">
      <c r="A64" s="303" t="s">
        <v>262</v>
      </c>
      <c r="B64" s="451"/>
      <c r="C64" s="451"/>
      <c r="D64" s="451"/>
    </row>
    <row r="65" spans="1:4" ht="11.1" customHeight="1">
      <c r="A65" s="303" t="s">
        <v>263</v>
      </c>
      <c r="B65" s="451"/>
      <c r="C65" s="451"/>
      <c r="D65" s="451"/>
    </row>
    <row r="66" spans="1:4" ht="11.1" customHeight="1">
      <c r="A66" s="303" t="s">
        <v>264</v>
      </c>
      <c r="B66" s="451"/>
      <c r="C66" s="451"/>
      <c r="D66" s="451"/>
    </row>
    <row r="67" spans="1:4" ht="11.1" customHeight="1">
      <c r="A67" s="306" t="s">
        <v>265</v>
      </c>
      <c r="B67" s="307">
        <f>SUM(B62:B66)</f>
        <v>0</v>
      </c>
      <c r="C67" s="307">
        <f>SUM(C62:C66)</f>
        <v>0</v>
      </c>
      <c r="D67" s="308">
        <f>SUM(D62:D66)</f>
        <v>0</v>
      </c>
    </row>
    <row r="68" spans="1:4" ht="11.1" customHeight="1">
      <c r="A68" s="309" t="s">
        <v>266</v>
      </c>
      <c r="B68" s="303"/>
      <c r="C68" s="318"/>
      <c r="D68" s="319"/>
    </row>
    <row r="69" spans="1:4" ht="11.1" customHeight="1">
      <c r="A69" s="309" t="s">
        <v>267</v>
      </c>
      <c r="B69" s="303"/>
      <c r="C69" s="318"/>
      <c r="D69" s="319"/>
    </row>
    <row r="70" spans="1:4" ht="11.1" customHeight="1">
      <c r="A70" s="313" t="s">
        <v>268</v>
      </c>
      <c r="B70" s="451"/>
      <c r="C70" s="451"/>
      <c r="D70" s="451"/>
    </row>
    <row r="71" spans="1:4" ht="11.1" customHeight="1">
      <c r="A71" s="313" t="s">
        <v>269</v>
      </c>
      <c r="B71" s="451"/>
      <c r="C71" s="451"/>
      <c r="D71" s="451"/>
    </row>
    <row r="72" spans="1:4" ht="11.1" customHeight="1">
      <c r="A72" s="310" t="s">
        <v>270</v>
      </c>
      <c r="B72" s="311">
        <f>SUM(B70:B71)</f>
        <v>0</v>
      </c>
      <c r="C72" s="311">
        <f>SUM(C70:C71)</f>
        <v>0</v>
      </c>
      <c r="D72" s="312">
        <f>SUM(D70:D71)</f>
        <v>0</v>
      </c>
    </row>
    <row r="73" spans="1:4" ht="11.1" customHeight="1">
      <c r="A73" s="309" t="s">
        <v>271</v>
      </c>
      <c r="B73" s="303"/>
      <c r="C73" s="303"/>
      <c r="D73" s="319"/>
    </row>
    <row r="74" spans="1:4" ht="11.1" customHeight="1">
      <c r="A74" s="313" t="s">
        <v>268</v>
      </c>
      <c r="B74" s="451"/>
      <c r="C74" s="451"/>
      <c r="D74" s="451"/>
    </row>
    <row r="75" spans="1:4" ht="11.1" customHeight="1">
      <c r="A75" s="313" t="s">
        <v>269</v>
      </c>
      <c r="B75" s="451"/>
      <c r="C75" s="451"/>
      <c r="D75" s="451"/>
    </row>
    <row r="76" spans="1:4" ht="11.1" customHeight="1">
      <c r="A76" s="310" t="s">
        <v>272</v>
      </c>
      <c r="B76" s="311">
        <f>SUM(B74:B75)</f>
        <v>0</v>
      </c>
      <c r="C76" s="311">
        <f>SUM(C74:C75)</f>
        <v>0</v>
      </c>
      <c r="D76" s="312">
        <f>SUM(D74:D75)</f>
        <v>0</v>
      </c>
    </row>
    <row r="77" spans="1:4" ht="11.1" customHeight="1">
      <c r="A77" s="309" t="s">
        <v>273</v>
      </c>
      <c r="B77" s="303"/>
      <c r="C77" s="303"/>
      <c r="D77" s="319"/>
    </row>
    <row r="78" spans="1:4" ht="11.1" customHeight="1">
      <c r="A78" s="313" t="s">
        <v>268</v>
      </c>
      <c r="B78" s="451"/>
      <c r="C78" s="451"/>
      <c r="D78" s="451"/>
    </row>
    <row r="79" spans="1:4" ht="11.1" customHeight="1">
      <c r="A79" s="313" t="s">
        <v>269</v>
      </c>
      <c r="B79" s="451"/>
      <c r="C79" s="451"/>
      <c r="D79" s="451"/>
    </row>
    <row r="80" spans="1:4" ht="11.1" customHeight="1">
      <c r="A80" s="310" t="s">
        <v>274</v>
      </c>
      <c r="B80" s="311">
        <f>SUM(B78:B79)</f>
        <v>0</v>
      </c>
      <c r="C80" s="311">
        <f>SUM(C78:C79)</f>
        <v>0</v>
      </c>
      <c r="D80" s="312">
        <f>SUM(D78:D79)</f>
        <v>0</v>
      </c>
    </row>
    <row r="81" spans="1:4" ht="11.1" customHeight="1">
      <c r="A81" s="309" t="s">
        <v>275</v>
      </c>
      <c r="B81" s="303"/>
      <c r="C81" s="303"/>
      <c r="D81" s="319"/>
    </row>
    <row r="82" spans="1:4" ht="11.1" customHeight="1">
      <c r="A82" s="313" t="s">
        <v>268</v>
      </c>
      <c r="B82" s="452"/>
      <c r="C82" s="452"/>
      <c r="D82" s="453"/>
    </row>
    <row r="83" spans="1:4" ht="11.1" customHeight="1">
      <c r="A83" s="313" t="s">
        <v>269</v>
      </c>
      <c r="B83" s="452"/>
      <c r="C83" s="452"/>
      <c r="D83" s="453"/>
    </row>
    <row r="84" spans="1:4" ht="11.1" customHeight="1">
      <c r="A84" s="310" t="s">
        <v>276</v>
      </c>
      <c r="B84" s="311">
        <f>SUM(B82:B83)</f>
        <v>0</v>
      </c>
      <c r="C84" s="311">
        <f>SUM(C82:C83)</f>
        <v>0</v>
      </c>
      <c r="D84" s="312">
        <f>SUM(D82:D83)</f>
        <v>0</v>
      </c>
    </row>
    <row r="85" spans="1:4" ht="11.1" customHeight="1">
      <c r="A85" s="309" t="s">
        <v>277</v>
      </c>
      <c r="B85" s="303"/>
      <c r="C85" s="303"/>
      <c r="D85" s="319"/>
    </row>
    <row r="86" spans="1:4" ht="11.1" customHeight="1">
      <c r="A86" s="303" t="s">
        <v>268</v>
      </c>
      <c r="B86" s="451"/>
      <c r="C86" s="451"/>
      <c r="D86" s="451"/>
    </row>
    <row r="87" spans="1:4" ht="11.1" customHeight="1">
      <c r="A87" s="303" t="s">
        <v>269</v>
      </c>
      <c r="B87" s="451"/>
      <c r="C87" s="451"/>
      <c r="D87" s="451"/>
    </row>
    <row r="88" spans="1:4" ht="11.1" customHeight="1">
      <c r="A88" s="310" t="s">
        <v>278</v>
      </c>
      <c r="B88" s="311">
        <f>SUM(B86:B87)</f>
        <v>0</v>
      </c>
      <c r="C88" s="311">
        <f>SUM(C86:C87)</f>
        <v>0</v>
      </c>
      <c r="D88" s="312">
        <f>SUM(D86:D87)</f>
        <v>0</v>
      </c>
    </row>
    <row r="89" spans="1:4" ht="11.1" customHeight="1">
      <c r="A89" s="309" t="s">
        <v>279</v>
      </c>
      <c r="B89" s="303"/>
      <c r="C89" s="303"/>
      <c r="D89" s="319"/>
    </row>
    <row r="90" spans="1:4" ht="11.1" customHeight="1">
      <c r="A90" s="313" t="s">
        <v>268</v>
      </c>
      <c r="B90" s="451"/>
      <c r="C90" s="451"/>
      <c r="D90" s="451"/>
    </row>
    <row r="91" spans="1:4" ht="11.1" customHeight="1">
      <c r="A91" s="313" t="s">
        <v>269</v>
      </c>
      <c r="B91" s="451"/>
      <c r="C91" s="451"/>
      <c r="D91" s="451"/>
    </row>
    <row r="92" spans="1:4" ht="11.1" customHeight="1">
      <c r="A92" s="310" t="s">
        <v>280</v>
      </c>
      <c r="B92" s="311">
        <f>SUM(B90:B91)</f>
        <v>0</v>
      </c>
      <c r="C92" s="311">
        <f>SUM(C90:C91)</f>
        <v>0</v>
      </c>
      <c r="D92" s="312">
        <f>SUM(D90:D91)</f>
        <v>0</v>
      </c>
    </row>
    <row r="93" spans="1:4" ht="11.1" customHeight="1">
      <c r="A93" s="309" t="s">
        <v>281</v>
      </c>
      <c r="B93" s="303"/>
      <c r="C93" s="303"/>
      <c r="D93" s="319"/>
    </row>
    <row r="94" spans="1:4" ht="11.1" customHeight="1">
      <c r="A94" s="313" t="s">
        <v>282</v>
      </c>
      <c r="B94" s="451"/>
      <c r="C94" s="451"/>
      <c r="D94" s="451"/>
    </row>
    <row r="95" spans="1:4" ht="11.1" customHeight="1">
      <c r="A95" s="313" t="s">
        <v>283</v>
      </c>
      <c r="B95" s="451"/>
      <c r="C95" s="451"/>
      <c r="D95" s="451"/>
    </row>
    <row r="96" spans="1:4" ht="11.1" customHeight="1">
      <c r="A96" s="310" t="s">
        <v>284</v>
      </c>
      <c r="B96" s="321">
        <f>SUM(B94:B95)</f>
        <v>0</v>
      </c>
      <c r="C96" s="321">
        <f>SUM(C94:C95)</f>
        <v>0</v>
      </c>
      <c r="D96" s="322">
        <f>SUM(D94:D95)</f>
        <v>0</v>
      </c>
    </row>
    <row r="97" spans="1:4" ht="11.1" customHeight="1">
      <c r="A97" s="310"/>
      <c r="B97" s="323"/>
      <c r="C97" s="323"/>
      <c r="D97" s="324"/>
    </row>
    <row r="98" spans="1:4" ht="11.1" customHeight="1">
      <c r="A98" s="314" t="s">
        <v>285</v>
      </c>
      <c r="B98" s="307">
        <f>B72+B76+B80+B84+B88+B92+B96</f>
        <v>0</v>
      </c>
      <c r="C98" s="307">
        <f>C72+C76+C80+C84+C88+C92+C96</f>
        <v>0</v>
      </c>
      <c r="D98" s="308">
        <f>SUM(D72+D76+D80+D84+D88+D92+D96)</f>
        <v>0</v>
      </c>
    </row>
    <row r="99" spans="1:4" ht="11.1" customHeight="1">
      <c r="A99" s="309" t="s">
        <v>286</v>
      </c>
      <c r="B99" s="303"/>
      <c r="C99" s="303"/>
      <c r="D99" s="319"/>
    </row>
    <row r="100" spans="1:4" ht="11.1" customHeight="1">
      <c r="A100" s="303" t="s">
        <v>287</v>
      </c>
      <c r="B100" s="451"/>
      <c r="C100" s="451"/>
      <c r="D100" s="451"/>
    </row>
    <row r="101" spans="1:4" ht="11.1" customHeight="1">
      <c r="A101" s="303" t="s">
        <v>288</v>
      </c>
      <c r="B101" s="451"/>
      <c r="C101" s="451"/>
      <c r="D101" s="451"/>
    </row>
    <row r="102" spans="1:4" ht="11.1" customHeight="1">
      <c r="A102" s="303" t="s">
        <v>289</v>
      </c>
      <c r="B102" s="451"/>
      <c r="C102" s="451"/>
      <c r="D102" s="451"/>
    </row>
    <row r="103" spans="1:4" ht="11.1" customHeight="1">
      <c r="A103" s="303" t="s">
        <v>290</v>
      </c>
      <c r="B103" s="451"/>
      <c r="C103" s="451"/>
      <c r="D103" s="451"/>
    </row>
    <row r="104" spans="1:4" ht="11.1" customHeight="1">
      <c r="A104" s="303" t="s">
        <v>291</v>
      </c>
      <c r="B104" s="451"/>
      <c r="C104" s="451"/>
      <c r="D104" s="451"/>
    </row>
    <row r="105" spans="1:4" ht="11.1" customHeight="1">
      <c r="A105" s="303" t="s">
        <v>292</v>
      </c>
      <c r="B105" s="451"/>
      <c r="C105" s="451"/>
      <c r="D105" s="451"/>
    </row>
    <row r="106" spans="1:4" ht="11.1" customHeight="1">
      <c r="A106" s="306" t="s">
        <v>293</v>
      </c>
      <c r="B106" s="307">
        <f>SUM(B100:B105)</f>
        <v>0</v>
      </c>
      <c r="C106" s="307">
        <f>SUM(C100:C105)</f>
        <v>0</v>
      </c>
      <c r="D106" s="308">
        <f>SUM(D100:D105)</f>
        <v>0</v>
      </c>
    </row>
    <row r="107" spans="1:4" ht="11.1" customHeight="1">
      <c r="A107" s="309" t="s">
        <v>294</v>
      </c>
      <c r="B107" s="303"/>
      <c r="C107" s="303"/>
      <c r="D107" s="319"/>
    </row>
    <row r="108" spans="1:4" ht="11.1" customHeight="1">
      <c r="A108" s="303" t="s">
        <v>295</v>
      </c>
      <c r="B108" s="451"/>
      <c r="C108" s="451"/>
      <c r="D108" s="451"/>
    </row>
    <row r="109" spans="1:4" ht="11.1" customHeight="1">
      <c r="A109" s="303" t="s">
        <v>296</v>
      </c>
      <c r="B109" s="451"/>
      <c r="C109" s="451"/>
      <c r="D109" s="451"/>
    </row>
    <row r="110" spans="1:4" ht="11.1" customHeight="1">
      <c r="A110" s="303" t="s">
        <v>297</v>
      </c>
      <c r="B110" s="451"/>
      <c r="C110" s="451"/>
      <c r="D110" s="451"/>
    </row>
    <row r="111" spans="1:4" ht="11.1" customHeight="1">
      <c r="A111" s="306" t="s">
        <v>298</v>
      </c>
      <c r="B111" s="307">
        <f>SUM(B108:B110)</f>
        <v>0</v>
      </c>
      <c r="C111" s="307">
        <f>SUM(C108:C110)</f>
        <v>0</v>
      </c>
      <c r="D111" s="308">
        <f>SUM(D108:D110)</f>
        <v>0</v>
      </c>
    </row>
    <row r="112" spans="1:4" ht="11.1" customHeight="1">
      <c r="A112" s="310"/>
      <c r="B112" s="325"/>
      <c r="C112" s="310"/>
      <c r="D112" s="326"/>
    </row>
    <row r="113" spans="1:4" ht="11.1" customHeight="1">
      <c r="A113" s="306" t="s">
        <v>299</v>
      </c>
      <c r="B113" s="307">
        <f>B111+B98+B106+B67</f>
        <v>0</v>
      </c>
      <c r="C113" s="307">
        <f>C111+C106+C98+C67</f>
        <v>0</v>
      </c>
      <c r="D113" s="308">
        <f>SUM(D111+D67+D98+D106)</f>
        <v>0</v>
      </c>
    </row>
    <row r="114" spans="1:4" ht="11.1" customHeight="1">
      <c r="A114" s="302" t="s">
        <v>300</v>
      </c>
      <c r="B114" s="303"/>
      <c r="C114" s="318"/>
      <c r="D114" s="319"/>
    </row>
    <row r="115" spans="1:4" ht="11.1" customHeight="1">
      <c r="A115" s="303" t="s">
        <v>301</v>
      </c>
      <c r="B115" s="451"/>
      <c r="C115" s="451"/>
      <c r="D115" s="451"/>
    </row>
    <row r="116" spans="1:4" ht="11.1" customHeight="1">
      <c r="A116" s="303"/>
      <c r="B116" s="327"/>
      <c r="C116" s="327"/>
      <c r="D116" s="328"/>
    </row>
    <row r="117" spans="1:4" ht="11.1" customHeight="1">
      <c r="A117" s="303" t="s">
        <v>302</v>
      </c>
      <c r="B117" s="451"/>
      <c r="C117" s="451"/>
      <c r="D117" s="451"/>
    </row>
    <row r="118" spans="1:4" ht="11.1"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489" t="s">
        <v>305</v>
      </c>
      <c r="B122" s="490"/>
      <c r="C122" s="490"/>
      <c r="D122" s="491"/>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2.95"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486" t="s">
        <v>566</v>
      </c>
      <c r="B129" s="487"/>
      <c r="C129" s="487"/>
      <c r="D129" s="488"/>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 customHeight="1">
      <c r="A156" s="302" t="s">
        <v>335</v>
      </c>
      <c r="B156" s="345"/>
      <c r="C156" s="345"/>
      <c r="D156" s="346"/>
    </row>
    <row r="157" spans="1:4" ht="11.1" customHeight="1">
      <c r="A157" s="302" t="s">
        <v>336</v>
      </c>
      <c r="B157" s="303"/>
      <c r="C157" s="318"/>
      <c r="D157" s="319"/>
    </row>
    <row r="158" spans="1:4" ht="11.1" customHeight="1">
      <c r="A158" s="309" t="s">
        <v>337</v>
      </c>
      <c r="B158" s="303"/>
      <c r="C158" s="318"/>
      <c r="D158" s="319"/>
    </row>
    <row r="159" spans="1:4" ht="11.1" customHeight="1">
      <c r="A159" s="313" t="s">
        <v>338</v>
      </c>
      <c r="B159" s="451"/>
      <c r="C159" s="451"/>
      <c r="D159" s="451"/>
    </row>
    <row r="160" spans="1:4" ht="11.1" customHeight="1">
      <c r="A160" s="313" t="s">
        <v>339</v>
      </c>
      <c r="B160" s="451"/>
      <c r="C160" s="451"/>
      <c r="D160" s="451"/>
    </row>
    <row r="161" spans="1:4" ht="11.1" customHeight="1">
      <c r="A161" s="310" t="s">
        <v>340</v>
      </c>
      <c r="B161" s="311">
        <f>SUM(B159:B160)</f>
        <v>0</v>
      </c>
      <c r="C161" s="311">
        <f>SUM(C159:C160)</f>
        <v>0</v>
      </c>
      <c r="D161" s="312">
        <f>SUM(D159:D160)</f>
        <v>0</v>
      </c>
    </row>
    <row r="162" spans="1:4" ht="11.1" customHeight="1">
      <c r="A162" s="309" t="s">
        <v>341</v>
      </c>
      <c r="B162" s="303"/>
      <c r="C162" s="303"/>
      <c r="D162" s="304"/>
    </row>
    <row r="163" spans="1:4" ht="11.1" customHeight="1">
      <c r="A163" s="313" t="s">
        <v>338</v>
      </c>
      <c r="B163" s="451"/>
      <c r="C163" s="451"/>
      <c r="D163" s="451"/>
    </row>
    <row r="164" spans="1:4" ht="11.1" customHeight="1">
      <c r="A164" s="313" t="s">
        <v>339</v>
      </c>
      <c r="B164" s="451"/>
      <c r="C164" s="451"/>
      <c r="D164" s="451"/>
    </row>
    <row r="165" spans="1:4" ht="11.1" customHeight="1">
      <c r="A165" s="310" t="s">
        <v>342</v>
      </c>
      <c r="B165" s="311">
        <f>SUM(B163:B164)</f>
        <v>0</v>
      </c>
      <c r="C165" s="311">
        <f>SUM(C163:C164)</f>
        <v>0</v>
      </c>
      <c r="D165" s="312">
        <f>SUM(D163:D164)</f>
        <v>0</v>
      </c>
    </row>
    <row r="166" spans="1:4" ht="11.1" customHeight="1">
      <c r="A166" s="309" t="s">
        <v>343</v>
      </c>
      <c r="B166" s="303"/>
      <c r="C166" s="303"/>
      <c r="D166" s="304"/>
    </row>
    <row r="167" spans="1:4" ht="11.1" customHeight="1">
      <c r="A167" s="313" t="s">
        <v>338</v>
      </c>
      <c r="B167" s="451"/>
      <c r="C167" s="451"/>
      <c r="D167" s="451"/>
    </row>
    <row r="168" spans="1:4" ht="11.1" customHeight="1">
      <c r="A168" s="313" t="s">
        <v>339</v>
      </c>
      <c r="B168" s="451"/>
      <c r="C168" s="451"/>
      <c r="D168" s="451"/>
    </row>
    <row r="169" spans="1:4" ht="11.1" customHeight="1">
      <c r="A169" s="310" t="s">
        <v>344</v>
      </c>
      <c r="B169" s="321">
        <f>SUM(B167:B168)</f>
        <v>0</v>
      </c>
      <c r="C169" s="321">
        <f>SUM(C167:C168)</f>
        <v>0</v>
      </c>
      <c r="D169" s="322">
        <f>SUM(D167:D168)</f>
        <v>0</v>
      </c>
    </row>
    <row r="170" spans="1:4" ht="11.1" customHeight="1">
      <c r="A170" s="309" t="s">
        <v>345</v>
      </c>
      <c r="B170" s="303"/>
      <c r="C170" s="303"/>
      <c r="D170" s="304"/>
    </row>
    <row r="171" spans="1:4" ht="11.1" customHeight="1">
      <c r="A171" s="313" t="s">
        <v>338</v>
      </c>
      <c r="B171" s="451"/>
      <c r="C171" s="451"/>
      <c r="D171" s="451"/>
    </row>
    <row r="172" spans="1:4" ht="11.1" customHeight="1">
      <c r="A172" s="313" t="s">
        <v>339</v>
      </c>
      <c r="B172" s="451"/>
      <c r="C172" s="451"/>
      <c r="D172" s="451"/>
    </row>
    <row r="173" spans="1:4" ht="11.1" customHeight="1">
      <c r="A173" s="310" t="s">
        <v>346</v>
      </c>
      <c r="B173" s="321">
        <f>SUM(B171:B172)</f>
        <v>0</v>
      </c>
      <c r="C173" s="321">
        <f>SUM(C171:C172)</f>
        <v>0</v>
      </c>
      <c r="D173" s="322">
        <f>SUM(D171:D172)</f>
        <v>0</v>
      </c>
    </row>
    <row r="174" spans="1:4" ht="11.1" customHeight="1">
      <c r="A174" s="309" t="s">
        <v>347</v>
      </c>
      <c r="B174" s="303"/>
      <c r="C174" s="303"/>
      <c r="D174" s="304"/>
    </row>
    <row r="175" spans="1:4" ht="11.1" customHeight="1">
      <c r="A175" s="313" t="s">
        <v>338</v>
      </c>
      <c r="B175" s="451"/>
      <c r="C175" s="451"/>
      <c r="D175" s="451"/>
    </row>
    <row r="176" spans="1:4" ht="11.1" customHeight="1">
      <c r="A176" s="313" t="s">
        <v>339</v>
      </c>
      <c r="B176" s="451"/>
      <c r="C176" s="451"/>
      <c r="D176" s="451"/>
    </row>
    <row r="177" spans="1:4" ht="11.1" customHeight="1">
      <c r="A177" s="310" t="s">
        <v>348</v>
      </c>
      <c r="B177" s="321">
        <f>SUM(B175:B176)</f>
        <v>0</v>
      </c>
      <c r="C177" s="321">
        <f>SUM(C175:C176)</f>
        <v>0</v>
      </c>
      <c r="D177" s="322">
        <f>SUM(D175:D176)</f>
        <v>0</v>
      </c>
    </row>
    <row r="178" spans="1:4" ht="11.1" customHeight="1">
      <c r="A178" s="309" t="s">
        <v>349</v>
      </c>
      <c r="B178" s="303"/>
      <c r="C178" s="303"/>
      <c r="D178" s="304"/>
    </row>
    <row r="179" spans="1:4" ht="11.1" customHeight="1">
      <c r="A179" s="313" t="s">
        <v>338</v>
      </c>
      <c r="B179" s="451"/>
      <c r="C179" s="451"/>
      <c r="D179" s="451"/>
    </row>
    <row r="180" spans="1:4" ht="11.1"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2" t="s">
        <v>375</v>
      </c>
      <c r="B228" s="493"/>
      <c r="C228" s="493"/>
      <c r="D228" s="494"/>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5" t="s">
        <v>378</v>
      </c>
      <c r="B234" s="496"/>
      <c r="C234" s="496"/>
      <c r="D234" s="497"/>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ht="12">
      <c r="A242" s="367"/>
      <c r="B242" s="367"/>
      <c r="C242" s="367"/>
      <c r="D242" s="367"/>
    </row>
    <row r="243" spans="1:4" ht="12" customHeight="1">
      <c r="A243" s="498" t="s">
        <v>381</v>
      </c>
      <c r="B243" s="499"/>
      <c r="C243" s="499"/>
      <c r="D243" s="500"/>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 customHeight="1">
      <c r="A250" s="373" t="s">
        <v>388</v>
      </c>
      <c r="B250" s="371"/>
      <c r="C250" s="371"/>
      <c r="D250" s="371"/>
    </row>
    <row r="251" spans="1:4">
      <c r="A251" s="374" t="s">
        <v>389</v>
      </c>
      <c r="B251" s="451"/>
      <c r="C251" s="451"/>
      <c r="D251" s="451"/>
    </row>
    <row r="252" spans="1:4" ht="11.1"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 customHeight="1">
      <c r="A356" s="334"/>
      <c r="B356" s="335"/>
      <c r="C356" s="334"/>
      <c r="D356" s="334"/>
    </row>
    <row r="357" spans="1:4">
      <c r="A357" s="301" t="str">
        <f>A304</f>
        <v>anno</v>
      </c>
      <c r="B357" s="450">
        <v>0</v>
      </c>
      <c r="C357" s="450">
        <v>0</v>
      </c>
      <c r="D357" s="450">
        <v>0</v>
      </c>
    </row>
    <row r="358" spans="1:4">
      <c r="A358" s="501" t="s">
        <v>478</v>
      </c>
      <c r="B358" s="502"/>
      <c r="C358" s="502"/>
      <c r="D358" s="503"/>
    </row>
    <row r="359" spans="1:4">
      <c r="A359" s="385" t="s">
        <v>479</v>
      </c>
      <c r="B359" s="363">
        <f>B253</f>
        <v>0</v>
      </c>
      <c r="C359" s="363">
        <f>C253</f>
        <v>0</v>
      </c>
      <c r="D359" s="363">
        <f>D253</f>
        <v>0</v>
      </c>
    </row>
    <row r="360" spans="1:4">
      <c r="A360" s="501" t="s">
        <v>480</v>
      </c>
      <c r="B360" s="502"/>
      <c r="C360" s="502"/>
      <c r="D360" s="503"/>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501" t="s">
        <v>482</v>
      </c>
      <c r="B365" s="502"/>
      <c r="C365" s="502"/>
      <c r="D365" s="503"/>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501" t="s">
        <v>485</v>
      </c>
      <c r="B371" s="502"/>
      <c r="C371" s="502"/>
      <c r="D371" s="503"/>
    </row>
    <row r="372" spans="1:5">
      <c r="A372" s="373" t="s">
        <v>486</v>
      </c>
      <c r="B372" s="386">
        <f>B278</f>
        <v>0</v>
      </c>
      <c r="C372" s="386">
        <f>C278</f>
        <v>0</v>
      </c>
      <c r="D372" s="386">
        <f>D278</f>
        <v>0</v>
      </c>
    </row>
    <row r="373" spans="1:5">
      <c r="A373" s="501" t="s">
        <v>487</v>
      </c>
      <c r="B373" s="502"/>
      <c r="C373" s="502"/>
      <c r="D373" s="503"/>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501" t="s">
        <v>489</v>
      </c>
      <c r="B378" s="502"/>
      <c r="C378" s="502"/>
      <c r="D378" s="503"/>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504" t="s">
        <v>491</v>
      </c>
      <c r="B382" s="504"/>
      <c r="C382" s="504"/>
      <c r="D382" s="504"/>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5" thickBot="1">
      <c r="A387" s="505" t="s">
        <v>494</v>
      </c>
      <c r="B387" s="506"/>
      <c r="C387" s="506"/>
      <c r="D387" s="507"/>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3.5" thickBot="1">
      <c r="A397" s="508" t="s">
        <v>497</v>
      </c>
      <c r="B397" s="509"/>
      <c r="C397" s="509"/>
      <c r="D397" s="510"/>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3.5" thickBot="1">
      <c r="A416" s="508" t="s">
        <v>505</v>
      </c>
      <c r="B416" s="509"/>
      <c r="C416" s="509"/>
      <c r="D416" s="510"/>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3.5" thickBot="1">
      <c r="A438" s="512" t="s">
        <v>526</v>
      </c>
      <c r="B438" s="513"/>
      <c r="C438" s="513"/>
      <c r="D438" s="514"/>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3.5" thickBot="1">
      <c r="A451" s="512" t="s">
        <v>536</v>
      </c>
      <c r="B451" s="513"/>
      <c r="C451" s="513"/>
      <c r="D451" s="514"/>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3.5" thickBot="1">
      <c r="A455" s="511" t="s">
        <v>538</v>
      </c>
      <c r="B455" s="511"/>
      <c r="C455" s="511"/>
      <c r="D455" s="511"/>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3.5" thickBot="1">
      <c r="A464" s="511" t="s">
        <v>545</v>
      </c>
      <c r="B464" s="511"/>
      <c r="C464" s="511"/>
      <c r="D464" s="511"/>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3.5" thickBot="1">
      <c r="A469" s="511" t="s">
        <v>549</v>
      </c>
      <c r="B469" s="511"/>
      <c r="C469" s="511"/>
      <c r="D469" s="511"/>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3.5" thickBot="1">
      <c r="A474" s="511" t="s">
        <v>553</v>
      </c>
      <c r="B474" s="511"/>
      <c r="C474" s="511"/>
      <c r="D474" s="511"/>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474:D474"/>
    <mergeCell ref="A416:D416"/>
    <mergeCell ref="A438:D438"/>
    <mergeCell ref="A451:D451"/>
    <mergeCell ref="A455:D455"/>
    <mergeCell ref="A464:D464"/>
    <mergeCell ref="A469:D469"/>
    <mergeCell ref="A371:D371"/>
    <mergeCell ref="A373:D373"/>
    <mergeCell ref="A378:D378"/>
    <mergeCell ref="A382:D382"/>
    <mergeCell ref="A387:D387"/>
    <mergeCell ref="A397:D397"/>
    <mergeCell ref="A228:D228"/>
    <mergeCell ref="A234:D234"/>
    <mergeCell ref="A243:D243"/>
    <mergeCell ref="A358:D358"/>
    <mergeCell ref="A360:D360"/>
    <mergeCell ref="A365:D365"/>
    <mergeCell ref="A1:D1"/>
    <mergeCell ref="A2:D2"/>
    <mergeCell ref="A3:D3"/>
    <mergeCell ref="A4:D4"/>
    <mergeCell ref="A122:D122"/>
    <mergeCell ref="A129:D12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G10" sqref="G10:L10"/>
    </sheetView>
  </sheetViews>
  <sheetFormatPr defaultRowHeight="12.75"/>
  <sheetData>
    <row r="1" spans="1:12" ht="20.25">
      <c r="A1" s="469" t="s">
        <v>563</v>
      </c>
      <c r="B1" s="470"/>
      <c r="C1" s="515">
        <f>+bilanci!A1</f>
        <v>0</v>
      </c>
      <c r="D1" s="516"/>
      <c r="E1" s="516"/>
      <c r="F1" s="516"/>
      <c r="G1" s="516"/>
      <c r="H1" s="516"/>
      <c r="I1" s="517"/>
      <c r="J1" s="470"/>
      <c r="K1" s="470"/>
      <c r="L1" s="470"/>
    </row>
    <row r="2" spans="1:12">
      <c r="A2" s="471"/>
      <c r="B2" s="472"/>
      <c r="C2" s="470"/>
      <c r="D2" s="470"/>
      <c r="E2" s="470"/>
      <c r="F2" s="470"/>
      <c r="G2" s="470"/>
      <c r="H2" s="470"/>
      <c r="I2" s="470"/>
      <c r="J2" s="470"/>
      <c r="K2" s="470"/>
      <c r="L2" s="470"/>
    </row>
    <row r="3" spans="1:12" ht="15.75">
      <c r="A3" s="469" t="s">
        <v>564</v>
      </c>
      <c r="B3" s="470"/>
      <c r="C3" s="473" t="str">
        <f>+bilanci!D5</f>
        <v>xxxx</v>
      </c>
      <c r="D3" s="470"/>
      <c r="E3" s="470"/>
      <c r="F3" s="470"/>
      <c r="G3" s="470"/>
      <c r="H3" s="470"/>
      <c r="I3" s="470"/>
      <c r="J3" s="470"/>
      <c r="K3" s="470"/>
      <c r="L3" s="470"/>
    </row>
    <row r="4" spans="1:12">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1"/>
  <sheetViews>
    <sheetView zoomScale="80" zoomScaleNormal="80" workbookViewId="0">
      <selection activeCell="Q9" sqref="Q9"/>
    </sheetView>
  </sheetViews>
  <sheetFormatPr defaultRowHeight="12.75" outlineLevelRow="1"/>
  <cols>
    <col min="1" max="1" width="15" customWidth="1"/>
    <col min="2" max="2" width="16.42578125" customWidth="1"/>
    <col min="3" max="3" width="18.28515625" customWidth="1"/>
    <col min="4" max="5" width="12" customWidth="1"/>
    <col min="8" max="8" width="10.140625" bestFit="1" customWidth="1"/>
    <col min="9" max="9" width="8.28515625" bestFit="1" customWidth="1"/>
    <col min="10" max="10" width="9.5703125" bestFit="1" customWidth="1"/>
    <col min="11" max="11" width="10.28515625" bestFit="1" customWidth="1"/>
    <col min="13" max="13" width="13" customWidth="1"/>
  </cols>
  <sheetData>
    <row r="1" spans="1:13" ht="15.7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B1" workbookViewId="0">
      <selection activeCell="F16" sqref="F16"/>
    </sheetView>
  </sheetViews>
  <sheetFormatPr defaultRowHeight="12"/>
  <cols>
    <col min="1" max="1" width="4.85546875" style="17" customWidth="1"/>
    <col min="2" max="2" width="16.140625" style="17" customWidth="1"/>
    <col min="3" max="3" width="26.5703125" style="17" customWidth="1"/>
    <col min="4" max="4" width="9.5703125" style="17" bestFit="1" customWidth="1"/>
    <col min="5" max="5" width="9.140625" style="17"/>
    <col min="6" max="6" width="10.140625" style="17" bestFit="1" customWidth="1"/>
    <col min="7" max="7" width="8" style="17" bestFit="1" customWidth="1"/>
    <col min="8" max="8" width="9" style="17" customWidth="1"/>
    <col min="9" max="10" width="9.140625" style="17"/>
    <col min="11" max="11" width="7.7109375" style="17" customWidth="1"/>
    <col min="12" max="12" width="10.140625" style="17" bestFit="1" customWidth="1"/>
    <col min="13" max="13" width="10" style="17" customWidth="1"/>
    <col min="14" max="14" width="5.140625" style="17" customWidth="1"/>
    <col min="15" max="15" width="63.7109375" style="17" customWidth="1"/>
    <col min="16" max="16384" width="9.140625" style="17"/>
  </cols>
  <sheetData>
    <row r="1" spans="1:15" ht="20.25">
      <c r="A1" s="16" t="s">
        <v>159</v>
      </c>
      <c r="C1" s="515">
        <f>+bilanci!A1</f>
        <v>0</v>
      </c>
      <c r="D1" s="516"/>
      <c r="E1" s="516"/>
      <c r="F1" s="516"/>
      <c r="G1" s="516"/>
      <c r="H1" s="516"/>
      <c r="I1" s="517"/>
      <c r="J1" s="19"/>
      <c r="K1" s="19"/>
      <c r="L1" s="19"/>
      <c r="M1" s="20"/>
    </row>
    <row r="3" spans="1:15" ht="15.75">
      <c r="A3" s="18" t="s">
        <v>154</v>
      </c>
      <c r="C3" s="162" t="str">
        <f>+bilanci!D5</f>
        <v>xxxx</v>
      </c>
      <c r="D3" s="21"/>
      <c r="E3" s="21"/>
      <c r="F3" s="21"/>
    </row>
    <row r="4" spans="1:15">
      <c r="D4" s="23"/>
      <c r="E4" s="23"/>
      <c r="F4" s="23"/>
    </row>
    <row r="5" spans="1:15" ht="15.75">
      <c r="D5" s="538" t="s">
        <v>74</v>
      </c>
      <c r="E5" s="538"/>
      <c r="F5" s="538"/>
      <c r="G5" s="538"/>
      <c r="H5" s="538"/>
      <c r="I5" s="538"/>
      <c r="J5" s="538"/>
      <c r="K5" s="538"/>
      <c r="L5" s="538"/>
      <c r="M5" s="538"/>
    </row>
    <row r="6" spans="1:15" ht="12.75" thickBot="1">
      <c r="D6" s="21"/>
      <c r="E6" s="21"/>
      <c r="F6" s="21"/>
    </row>
    <row r="7" spans="1:15" ht="27" customHeight="1">
      <c r="B7" s="530" t="s">
        <v>70</v>
      </c>
      <c r="C7" s="532" t="s">
        <v>71</v>
      </c>
      <c r="D7" s="523" t="s">
        <v>35</v>
      </c>
      <c r="E7" s="525" t="s">
        <v>72</v>
      </c>
      <c r="F7" s="526"/>
      <c r="G7" s="526"/>
      <c r="H7" s="527"/>
      <c r="I7" s="543" t="s">
        <v>561</v>
      </c>
      <c r="J7" s="544"/>
      <c r="K7" s="544"/>
      <c r="L7" s="545"/>
      <c r="M7" s="528" t="s">
        <v>43</v>
      </c>
      <c r="N7" s="21"/>
      <c r="O7" s="520" t="s">
        <v>98</v>
      </c>
    </row>
    <row r="8" spans="1:15" ht="12.75" thickBot="1">
      <c r="B8" s="531"/>
      <c r="C8" s="533"/>
      <c r="D8" s="524"/>
      <c r="E8" s="24" t="s">
        <v>36</v>
      </c>
      <c r="F8" s="25" t="s">
        <v>37</v>
      </c>
      <c r="G8" s="25" t="s">
        <v>38</v>
      </c>
      <c r="H8" s="26" t="s">
        <v>64</v>
      </c>
      <c r="I8" s="24" t="s">
        <v>61</v>
      </c>
      <c r="J8" s="25" t="s">
        <v>62</v>
      </c>
      <c r="K8" s="25" t="s">
        <v>63</v>
      </c>
      <c r="L8" s="26" t="s">
        <v>64</v>
      </c>
      <c r="M8" s="529"/>
      <c r="N8" s="21"/>
      <c r="O8" s="521"/>
    </row>
    <row r="9" spans="1:15" ht="30" customHeight="1">
      <c r="A9" s="539" t="s">
        <v>69</v>
      </c>
      <c r="B9" s="14" t="s">
        <v>24</v>
      </c>
      <c r="C9" s="15" t="s">
        <v>65</v>
      </c>
      <c r="D9" s="108"/>
      <c r="E9" s="109"/>
      <c r="F9" s="110"/>
      <c r="G9" s="110"/>
      <c r="H9" s="153">
        <f>SUM(E9:G9)</f>
        <v>0</v>
      </c>
      <c r="I9" s="109"/>
      <c r="J9" s="110"/>
      <c r="K9" s="110"/>
      <c r="L9" s="153">
        <f>SUM(I9:K9)</f>
        <v>0</v>
      </c>
      <c r="M9" s="161">
        <f>D9+H9+L9</f>
        <v>0</v>
      </c>
      <c r="N9" s="21"/>
      <c r="O9" s="142"/>
    </row>
    <row r="10" spans="1:15" ht="30" customHeight="1">
      <c r="A10" s="540"/>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40"/>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41"/>
      <c r="B12" s="14" t="s">
        <v>26</v>
      </c>
      <c r="C12" s="15" t="s">
        <v>68</v>
      </c>
      <c r="D12" s="108"/>
      <c r="E12" s="109"/>
      <c r="F12" s="110"/>
      <c r="G12" s="110"/>
      <c r="H12" s="153">
        <f>SUM(E12:G12)</f>
        <v>0</v>
      </c>
      <c r="I12" s="109"/>
      <c r="J12" s="110"/>
      <c r="K12" s="110"/>
      <c r="L12" s="153">
        <f>SUM(I12:K12)</f>
        <v>0</v>
      </c>
      <c r="M12" s="161">
        <f>D12+H12+L12</f>
        <v>0</v>
      </c>
      <c r="N12" s="21"/>
      <c r="O12" s="136"/>
    </row>
    <row r="13" spans="1:15" ht="12.75" thickBot="1">
      <c r="B13" s="546" t="s">
        <v>41</v>
      </c>
      <c r="C13" s="546"/>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34" t="s">
        <v>42</v>
      </c>
      <c r="C14" s="535"/>
      <c r="D14" s="111"/>
      <c r="E14" s="112"/>
      <c r="F14" s="113"/>
      <c r="G14" s="113"/>
      <c r="H14" s="153">
        <f>SUM(E14:G14)</f>
        <v>0</v>
      </c>
      <c r="I14" s="112"/>
      <c r="J14" s="113"/>
      <c r="K14" s="113"/>
      <c r="L14" s="159">
        <f>SUM(I14:K14)</f>
        <v>0</v>
      </c>
      <c r="M14" s="160">
        <f>D14+H14+L14</f>
        <v>0</v>
      </c>
      <c r="N14" s="21"/>
      <c r="O14" s="136"/>
    </row>
    <row r="15" spans="1:15" ht="12.75" thickBot="1">
      <c r="B15" s="536" t="s">
        <v>43</v>
      </c>
      <c r="C15" s="537"/>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75" thickBot="1">
      <c r="B16" s="21"/>
      <c r="C16" s="21"/>
      <c r="D16" s="295"/>
      <c r="E16" s="29"/>
      <c r="F16" s="29"/>
      <c r="G16" s="29"/>
      <c r="H16" s="29"/>
      <c r="I16" s="29"/>
      <c r="J16" s="29"/>
      <c r="K16" s="29"/>
      <c r="L16" s="29"/>
      <c r="M16" s="29"/>
      <c r="N16" s="21"/>
    </row>
    <row r="17" spans="2:14" ht="12.75" thickBot="1">
      <c r="B17" s="28" t="s">
        <v>44</v>
      </c>
      <c r="C17" s="28"/>
      <c r="D17" s="468" t="e">
        <f>+D15/(M15-D15)</f>
        <v>#DIV/0!</v>
      </c>
      <c r="E17" s="29"/>
      <c r="F17" s="29"/>
      <c r="G17" s="29"/>
      <c r="H17" s="296"/>
      <c r="I17" s="29"/>
      <c r="J17" s="29"/>
      <c r="K17" s="29"/>
      <c r="L17" s="296"/>
      <c r="M17" s="29"/>
      <c r="N17" s="21"/>
    </row>
    <row r="18" spans="2:14" ht="12.75" thickBot="1">
      <c r="B18" s="28"/>
      <c r="C18" s="28"/>
      <c r="D18" s="294"/>
      <c r="E18" s="293"/>
      <c r="F18" s="293"/>
      <c r="G18" s="293"/>
      <c r="H18" s="296"/>
      <c r="I18" s="293"/>
      <c r="J18" s="293"/>
      <c r="K18" s="293"/>
      <c r="L18" s="296"/>
      <c r="M18" s="293"/>
      <c r="N18" s="21"/>
    </row>
    <row r="19" spans="2:14" ht="12.75"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42" t="s">
        <v>132</v>
      </c>
      <c r="C23" s="542"/>
      <c r="D23" s="542"/>
      <c r="E23" s="542"/>
      <c r="F23" s="542"/>
      <c r="G23" s="542"/>
      <c r="H23" s="542"/>
      <c r="I23" s="542"/>
      <c r="J23" s="542"/>
      <c r="K23" s="542"/>
      <c r="L23" s="542"/>
      <c r="M23" s="542"/>
      <c r="N23" s="542"/>
    </row>
    <row r="24" spans="2:14">
      <c r="B24" s="522"/>
      <c r="C24" s="522"/>
      <c r="D24" s="522"/>
      <c r="E24" s="522"/>
      <c r="F24" s="522"/>
      <c r="G24" s="522"/>
      <c r="H24" s="522"/>
      <c r="I24" s="522"/>
      <c r="J24" s="522"/>
      <c r="K24" s="522"/>
      <c r="L24" s="522"/>
      <c r="M24" s="522"/>
      <c r="N24" s="522"/>
    </row>
  </sheetData>
  <sheetProtection password="C65E" sheet="1"/>
  <mergeCells count="15">
    <mergeCell ref="C1:I1"/>
    <mergeCell ref="D5:M5"/>
    <mergeCell ref="A9:A12"/>
    <mergeCell ref="B23:N23"/>
    <mergeCell ref="I7:L7"/>
    <mergeCell ref="B13:C13"/>
    <mergeCell ref="O7:O8"/>
    <mergeCell ref="B24:N24"/>
    <mergeCell ref="D7:D8"/>
    <mergeCell ref="E7:H7"/>
    <mergeCell ref="M7:M8"/>
    <mergeCell ref="B7:B8"/>
    <mergeCell ref="C7:C8"/>
    <mergeCell ref="B14:C14"/>
    <mergeCell ref="B15:C15"/>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16" sqref="I16"/>
    </sheetView>
  </sheetViews>
  <sheetFormatPr defaultRowHeight="12"/>
  <cols>
    <col min="1" max="1" width="4.28515625" style="17" customWidth="1"/>
    <col min="2" max="2" width="26.28515625" style="17" customWidth="1"/>
    <col min="3" max="3" width="15.7109375" style="17" customWidth="1"/>
    <col min="4" max="4" width="14.5703125" style="17" customWidth="1"/>
    <col min="5" max="5" width="13.140625" style="17" customWidth="1"/>
    <col min="6" max="6" width="13.5703125" style="17" customWidth="1"/>
    <col min="7" max="7" width="15.28515625" style="17" customWidth="1"/>
    <col min="8" max="8" width="6.5703125" style="17" customWidth="1"/>
    <col min="9" max="9" width="63.85546875" style="17" customWidth="1"/>
    <col min="10" max="16384" width="9.140625" style="17"/>
  </cols>
  <sheetData>
    <row r="1" spans="1:13" ht="20.25">
      <c r="A1" s="16" t="s">
        <v>60</v>
      </c>
      <c r="B1" s="18"/>
      <c r="C1" s="547">
        <f>+bilanci!A1</f>
        <v>0</v>
      </c>
      <c r="D1" s="548"/>
      <c r="E1" s="548"/>
      <c r="F1" s="548"/>
      <c r="G1" s="548"/>
      <c r="H1" s="548"/>
      <c r="I1" s="549"/>
      <c r="K1" s="20"/>
      <c r="L1" s="20"/>
      <c r="M1" s="20"/>
    </row>
    <row r="3" spans="1:13" ht="15.75">
      <c r="A3" s="18" t="s">
        <v>154</v>
      </c>
      <c r="B3" s="18"/>
      <c r="C3" s="474" t="str">
        <f>+bilanci!D5</f>
        <v>xxxx</v>
      </c>
      <c r="E3" s="21"/>
      <c r="F3" s="21"/>
      <c r="G3" s="21"/>
    </row>
    <row r="4" spans="1:13">
      <c r="A4" s="18"/>
    </row>
    <row r="5" spans="1:13">
      <c r="A5" s="18"/>
    </row>
    <row r="6" spans="1:13" ht="15.75">
      <c r="A6" s="18"/>
      <c r="B6" s="552" t="s">
        <v>73</v>
      </c>
      <c r="C6" s="553"/>
      <c r="D6" s="553"/>
      <c r="E6" s="553"/>
      <c r="F6" s="553"/>
      <c r="G6" s="554"/>
    </row>
    <row r="7" spans="1:13" ht="12.75" thickBot="1">
      <c r="A7" s="18"/>
    </row>
    <row r="8" spans="1:13" ht="24">
      <c r="A8" s="18"/>
      <c r="B8" s="30" t="s">
        <v>70</v>
      </c>
      <c r="C8" s="13" t="s">
        <v>24</v>
      </c>
      <c r="D8" s="13" t="s">
        <v>25</v>
      </c>
      <c r="E8" s="13" t="s">
        <v>40</v>
      </c>
      <c r="F8" s="13" t="s">
        <v>26</v>
      </c>
      <c r="G8" s="550" t="s">
        <v>3</v>
      </c>
      <c r="I8" s="520" t="s">
        <v>98</v>
      </c>
    </row>
    <row r="9" spans="1:13" s="33" customFormat="1" ht="48.75" thickBot="1">
      <c r="B9" s="31" t="s">
        <v>71</v>
      </c>
      <c r="C9" s="32" t="s">
        <v>65</v>
      </c>
      <c r="D9" s="32" t="s">
        <v>66</v>
      </c>
      <c r="E9" s="32" t="s">
        <v>67</v>
      </c>
      <c r="F9" s="32" t="s">
        <v>68</v>
      </c>
      <c r="G9" s="551"/>
      <c r="H9" s="1"/>
      <c r="I9" s="521"/>
    </row>
    <row r="10" spans="1:13">
      <c r="B10" s="2" t="s">
        <v>27</v>
      </c>
      <c r="C10" s="163">
        <f>organico!M9</f>
        <v>0</v>
      </c>
      <c r="D10" s="163">
        <f>organico!M10</f>
        <v>0</v>
      </c>
      <c r="E10" s="163">
        <f>organico!M11</f>
        <v>0</v>
      </c>
      <c r="F10" s="163">
        <f>organico!M12</f>
        <v>0</v>
      </c>
      <c r="G10" s="164">
        <f>SUM(C10:F10)</f>
        <v>0</v>
      </c>
      <c r="H10" s="21"/>
      <c r="I10" s="152"/>
    </row>
    <row r="11" spans="1:13" ht="12.75"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75" thickBot="1">
      <c r="B14" s="5" t="s">
        <v>31</v>
      </c>
      <c r="C14" s="168">
        <f>SUM(C12:C13)</f>
        <v>0</v>
      </c>
      <c r="D14" s="168">
        <f>SUM(D12:D13)</f>
        <v>0</v>
      </c>
      <c r="E14" s="168">
        <f>SUM(E12:E13)</f>
        <v>0</v>
      </c>
      <c r="F14" s="168">
        <f>SUM(F12:F13)</f>
        <v>0</v>
      </c>
      <c r="G14" s="166">
        <f>SUM(C14:F14)</f>
        <v>0</v>
      </c>
      <c r="H14" s="21"/>
      <c r="I14" s="136"/>
    </row>
    <row r="15" spans="1:13" ht="12.75" thickBot="1">
      <c r="B15" s="6" t="s">
        <v>32</v>
      </c>
      <c r="C15" s="169" t="e">
        <f>+C12/C10</f>
        <v>#DIV/0!</v>
      </c>
      <c r="D15" s="151"/>
      <c r="E15" s="151"/>
      <c r="F15" s="151"/>
      <c r="G15" s="151"/>
      <c r="H15" s="21"/>
      <c r="I15" s="136"/>
    </row>
    <row r="16" spans="1:13" ht="12.75" thickBot="1">
      <c r="B16" s="8" t="s">
        <v>33</v>
      </c>
      <c r="C16" s="170" t="e">
        <f>C14/C10</f>
        <v>#DIV/0!</v>
      </c>
      <c r="D16" s="170" t="e">
        <f>D14/D10</f>
        <v>#DIV/0!</v>
      </c>
      <c r="E16" s="170" t="e">
        <f>E14/E10</f>
        <v>#DIV/0!</v>
      </c>
      <c r="F16" s="170" t="e">
        <f>F14/F10</f>
        <v>#DIV/0!</v>
      </c>
      <c r="G16" s="171" t="e">
        <f>G14/G10</f>
        <v>#DIV/0!</v>
      </c>
      <c r="H16" s="21"/>
      <c r="I16" s="136"/>
    </row>
    <row r="17" spans="2:9" ht="12.75" thickBot="1">
      <c r="B17" s="8" t="s">
        <v>34</v>
      </c>
      <c r="C17" s="9"/>
      <c r="D17" s="9"/>
      <c r="E17" s="9"/>
      <c r="F17" s="9"/>
      <c r="G17" s="171" t="e">
        <f>+G12/(G13-F13)</f>
        <v>#DIV/0!</v>
      </c>
      <c r="H17" s="21"/>
      <c r="I17" s="138"/>
    </row>
    <row r="18" spans="2:9" ht="33" customHeight="1">
      <c r="B18" s="10"/>
      <c r="C18" s="7"/>
      <c r="D18" s="7"/>
      <c r="E18" s="7"/>
      <c r="F18" s="7"/>
      <c r="G18" s="7"/>
    </row>
    <row r="19" spans="2:9" ht="12.75"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4" workbookViewId="0">
      <selection activeCell="I14" sqref="I14:I15"/>
    </sheetView>
  </sheetViews>
  <sheetFormatPr defaultRowHeight="12"/>
  <cols>
    <col min="1" max="1" width="4" style="17" customWidth="1"/>
    <col min="2" max="2" width="35.5703125" style="17" customWidth="1"/>
    <col min="3" max="12" width="14.7109375" style="17" customWidth="1"/>
    <col min="13" max="13" width="5.42578125" style="17" customWidth="1"/>
    <col min="14" max="14" width="59.5703125" style="17" customWidth="1"/>
    <col min="15" max="16384" width="9.140625" style="17"/>
  </cols>
  <sheetData>
    <row r="1" spans="1:14" ht="20.25">
      <c r="A1" s="16" t="s">
        <v>60</v>
      </c>
      <c r="B1" s="18"/>
      <c r="C1" s="547">
        <f>+bilanci!A1</f>
        <v>0</v>
      </c>
      <c r="D1" s="548"/>
      <c r="E1" s="548"/>
      <c r="F1" s="548"/>
      <c r="G1" s="548"/>
      <c r="H1" s="548"/>
      <c r="I1" s="549"/>
      <c r="J1" s="20"/>
      <c r="K1" s="20"/>
      <c r="L1" s="20"/>
      <c r="M1" s="20"/>
    </row>
    <row r="3" spans="1:14" ht="15.7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75" thickBot="1">
      <c r="B10" s="18" t="s">
        <v>13</v>
      </c>
      <c r="C10" s="18"/>
    </row>
    <row r="11" spans="1:14">
      <c r="B11" s="560" t="s">
        <v>75</v>
      </c>
      <c r="C11" s="560" t="s">
        <v>35</v>
      </c>
      <c r="D11" s="525" t="s">
        <v>72</v>
      </c>
      <c r="E11" s="526"/>
      <c r="F11" s="526"/>
      <c r="G11" s="527"/>
      <c r="H11" s="565" t="s">
        <v>561</v>
      </c>
      <c r="I11" s="566"/>
      <c r="J11" s="566"/>
      <c r="K11" s="567"/>
      <c r="L11" s="520" t="s">
        <v>50</v>
      </c>
      <c r="N11" s="520" t="s">
        <v>98</v>
      </c>
    </row>
    <row r="12" spans="1:14">
      <c r="B12" s="561"/>
      <c r="C12" s="561"/>
      <c r="D12" s="571"/>
      <c r="E12" s="572"/>
      <c r="F12" s="572"/>
      <c r="G12" s="573"/>
      <c r="H12" s="568"/>
      <c r="I12" s="569"/>
      <c r="J12" s="569"/>
      <c r="K12" s="570"/>
      <c r="L12" s="558"/>
      <c r="N12" s="558"/>
    </row>
    <row r="13" spans="1:14" ht="12.75"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75"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75"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75" thickBot="1">
      <c r="B22" s="44" t="s">
        <v>182</v>
      </c>
      <c r="C22" s="269" t="e">
        <f>+C20/$L$20</f>
        <v>#DIV/0!</v>
      </c>
      <c r="D22" s="181"/>
      <c r="E22" s="182"/>
      <c r="F22" s="182"/>
      <c r="G22" s="268" t="e">
        <f>+G20/$L$20</f>
        <v>#DIV/0!</v>
      </c>
      <c r="H22" s="181"/>
      <c r="I22" s="182"/>
      <c r="J22" s="182"/>
      <c r="K22" s="268" t="e">
        <f>+K20/$L$20</f>
        <v>#DIV/0!</v>
      </c>
      <c r="L22" s="268" t="e">
        <f>+L20/$L$20</f>
        <v>#DIV/0!</v>
      </c>
    </row>
    <row r="24" spans="2:14" ht="12.75"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J12" sqref="J12"/>
    </sheetView>
  </sheetViews>
  <sheetFormatPr defaultRowHeight="12"/>
  <cols>
    <col min="1" max="1" width="5" style="17" customWidth="1"/>
    <col min="2" max="2" width="18" style="17" customWidth="1"/>
    <col min="3" max="3" width="23.5703125" style="17" customWidth="1"/>
    <col min="4" max="14" width="14.7109375" style="17" customWidth="1"/>
    <col min="15" max="15" width="9.140625" style="17"/>
    <col min="16" max="16" width="54.5703125" style="17" customWidth="1"/>
    <col min="17" max="16384" width="9.140625" style="17"/>
  </cols>
  <sheetData>
    <row r="1" spans="1:16" ht="20.25">
      <c r="A1" s="16" t="s">
        <v>60</v>
      </c>
      <c r="B1" s="18"/>
      <c r="C1" s="547">
        <f>+bilanci!A1</f>
        <v>0</v>
      </c>
      <c r="D1" s="548"/>
      <c r="E1" s="548"/>
      <c r="F1" s="548"/>
      <c r="G1" s="548"/>
      <c r="H1" s="548"/>
      <c r="I1" s="549"/>
      <c r="J1" s="20"/>
      <c r="K1" s="20"/>
      <c r="L1" s="20"/>
      <c r="M1" s="20"/>
    </row>
    <row r="3" spans="1:16" ht="15.75">
      <c r="A3" s="18" t="s">
        <v>154</v>
      </c>
      <c r="B3" s="18"/>
      <c r="C3" s="474" t="str">
        <f>+bilanci!D5</f>
        <v>xxxx</v>
      </c>
      <c r="E3" s="21"/>
      <c r="F3" s="21"/>
      <c r="G3" s="21"/>
    </row>
    <row r="6" spans="1:16" ht="15.75">
      <c r="A6" s="21"/>
      <c r="B6" s="552" t="s">
        <v>94</v>
      </c>
      <c r="C6" s="553"/>
      <c r="D6" s="553"/>
      <c r="E6" s="553"/>
      <c r="F6" s="553"/>
      <c r="G6" s="553"/>
      <c r="H6" s="553"/>
      <c r="I6" s="553"/>
      <c r="J6" s="553"/>
      <c r="K6" s="554"/>
      <c r="L6" s="50"/>
      <c r="M6" s="50"/>
      <c r="N6" s="50"/>
    </row>
    <row r="7" spans="1:16" ht="12.75" thickBot="1">
      <c r="B7" s="18" t="s">
        <v>13</v>
      </c>
    </row>
    <row r="8" spans="1:16" ht="12.75" customHeight="1">
      <c r="A8" s="47"/>
      <c r="B8" s="602" t="s">
        <v>78</v>
      </c>
      <c r="C8" s="585" t="s">
        <v>75</v>
      </c>
      <c r="D8" s="586" t="s">
        <v>574</v>
      </c>
      <c r="E8" s="586" t="s">
        <v>575</v>
      </c>
      <c r="F8" s="586" t="s">
        <v>576</v>
      </c>
      <c r="G8" s="588" t="s">
        <v>577</v>
      </c>
      <c r="H8" s="588" t="s">
        <v>578</v>
      </c>
      <c r="I8" s="588" t="s">
        <v>579</v>
      </c>
      <c r="J8" s="588" t="s">
        <v>580</v>
      </c>
      <c r="K8" s="594" t="s">
        <v>581</v>
      </c>
      <c r="L8" s="579" t="s">
        <v>155</v>
      </c>
      <c r="M8" s="579" t="s">
        <v>156</v>
      </c>
      <c r="N8" s="582" t="s">
        <v>157</v>
      </c>
      <c r="P8" s="520" t="s">
        <v>98</v>
      </c>
    </row>
    <row r="9" spans="1:16">
      <c r="A9" s="47"/>
      <c r="B9" s="575"/>
      <c r="C9" s="580"/>
      <c r="D9" s="531"/>
      <c r="E9" s="531"/>
      <c r="F9" s="531"/>
      <c r="G9" s="589"/>
      <c r="H9" s="589"/>
      <c r="I9" s="589"/>
      <c r="J9" s="589"/>
      <c r="K9" s="595"/>
      <c r="L9" s="580"/>
      <c r="M9" s="580"/>
      <c r="N9" s="583"/>
      <c r="P9" s="558"/>
    </row>
    <row r="10" spans="1:16" ht="33.75" customHeight="1" thickBot="1">
      <c r="A10" s="21"/>
      <c r="B10" s="576"/>
      <c r="C10" s="581"/>
      <c r="D10" s="587"/>
      <c r="E10" s="587"/>
      <c r="F10" s="587"/>
      <c r="G10" s="590"/>
      <c r="H10" s="590"/>
      <c r="I10" s="590"/>
      <c r="J10" s="590"/>
      <c r="K10" s="596"/>
      <c r="L10" s="581"/>
      <c r="M10" s="581"/>
      <c r="N10" s="584"/>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2.5">
      <c r="A12" s="48"/>
      <c r="B12" s="575"/>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3.75">
      <c r="A13" s="48"/>
      <c r="B13" s="575"/>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2.5">
      <c r="A14" s="48"/>
      <c r="B14" s="575"/>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5"/>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2.5">
      <c r="A16" s="48"/>
      <c r="B16" s="575"/>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5"/>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6"/>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75" thickBot="1">
      <c r="A19" s="48"/>
      <c r="B19" s="577" t="s">
        <v>90</v>
      </c>
      <c r="C19" s="578"/>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600"/>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2.5">
      <c r="A22" s="48"/>
      <c r="B22" s="600"/>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ht="22.5">
      <c r="A23" s="48"/>
      <c r="B23" s="600"/>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600"/>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3.25" thickBot="1">
      <c r="A25" s="48"/>
      <c r="B25" s="601"/>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7" t="s">
        <v>93</v>
      </c>
      <c r="C26" s="578"/>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75" thickBot="1">
      <c r="A27" s="46"/>
      <c r="B27" s="598" t="s">
        <v>45</v>
      </c>
      <c r="C27" s="599"/>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75" thickBot="1">
      <c r="B28" s="49" t="s">
        <v>562</v>
      </c>
      <c r="H28" s="461" t="str">
        <f>IF(H27&lt;=SUM(bilanci!D269+bilanci!D270),"ok","errore")</f>
        <v>ok</v>
      </c>
      <c r="L28" s="461" t="str">
        <f>IF(L27&gt;H27,"errore","ok")</f>
        <v>ok</v>
      </c>
    </row>
    <row r="29" spans="1:16" s="45" customFormat="1">
      <c r="B29" s="49" t="s">
        <v>133</v>
      </c>
    </row>
    <row r="30" spans="1:16" s="45" customFormat="1" ht="32.25" customHeight="1">
      <c r="B30" s="591" t="s">
        <v>134</v>
      </c>
      <c r="C30" s="592"/>
      <c r="D30" s="592"/>
      <c r="E30" s="592"/>
      <c r="F30" s="592"/>
      <c r="G30" s="592"/>
      <c r="H30" s="592"/>
      <c r="I30" s="592"/>
      <c r="J30" s="592"/>
      <c r="K30" s="593"/>
    </row>
    <row r="31" spans="1:16" s="45" customFormat="1"/>
    <row r="32" spans="1:16" s="45" customFormat="1"/>
  </sheetData>
  <sheetProtection password="C65E" sheet="1"/>
  <mergeCells count="22">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 ref="C1:I1"/>
    <mergeCell ref="P8:P10"/>
    <mergeCell ref="L8:L10"/>
    <mergeCell ref="M8:M10"/>
    <mergeCell ref="N8:N10"/>
    <mergeCell ref="C8:C10"/>
    <mergeCell ref="F8:F10"/>
    <mergeCell ref="G8:G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90" zoomScaleNormal="90" workbookViewId="0">
      <selection activeCell="I20" sqref="I20"/>
    </sheetView>
  </sheetViews>
  <sheetFormatPr defaultRowHeight="12"/>
  <cols>
    <col min="1" max="1" width="2.42578125" style="17" customWidth="1"/>
    <col min="2" max="2" width="25.5703125" style="17" customWidth="1"/>
    <col min="3" max="3" width="15.28515625" style="17" customWidth="1"/>
    <col min="4" max="4" width="16" style="17" customWidth="1"/>
    <col min="5" max="5" width="15.7109375" style="17" customWidth="1"/>
    <col min="6" max="6" width="14" style="17" customWidth="1"/>
    <col min="7" max="7" width="16" style="17" customWidth="1"/>
    <col min="8" max="8" width="14.28515625" style="17" customWidth="1"/>
    <col min="9" max="9" width="13.5703125" style="17" customWidth="1"/>
    <col min="10" max="10" width="51.85546875" style="17" customWidth="1"/>
    <col min="11" max="16384" width="9.140625" style="17"/>
  </cols>
  <sheetData>
    <row r="1" spans="1:13" ht="20.25">
      <c r="A1" s="16" t="s">
        <v>60</v>
      </c>
      <c r="B1" s="18"/>
      <c r="C1" s="547">
        <f>+bilanci!A1</f>
        <v>0</v>
      </c>
      <c r="D1" s="548"/>
      <c r="E1" s="548"/>
      <c r="F1" s="548"/>
      <c r="G1" s="548"/>
      <c r="H1" s="548"/>
      <c r="I1" s="549"/>
      <c r="J1" s="20"/>
      <c r="K1" s="20"/>
      <c r="L1" s="20"/>
      <c r="M1" s="20"/>
    </row>
    <row r="3" spans="1:13" ht="15.75">
      <c r="A3" s="18" t="s">
        <v>154</v>
      </c>
      <c r="B3" s="18"/>
      <c r="C3" s="474" t="str">
        <f>+bilanci!D5</f>
        <v>xxxx</v>
      </c>
      <c r="E3" s="21"/>
      <c r="F3" s="21"/>
      <c r="G3" s="21"/>
    </row>
    <row r="4" spans="1:13">
      <c r="B4" s="18"/>
      <c r="C4" s="18"/>
      <c r="D4" s="18"/>
      <c r="E4" s="21"/>
      <c r="F4" s="21"/>
      <c r="G4" s="21"/>
      <c r="H4" s="21"/>
      <c r="I4" s="21"/>
    </row>
    <row r="5" spans="1:13" ht="15.75" customHeight="1">
      <c r="B5" s="616" t="s">
        <v>4</v>
      </c>
      <c r="C5" s="616"/>
      <c r="D5" s="616"/>
      <c r="E5" s="616"/>
      <c r="F5" s="616"/>
      <c r="G5" s="616"/>
      <c r="H5" s="616"/>
      <c r="I5" s="616"/>
      <c r="J5" s="616"/>
    </row>
    <row r="6" spans="1:13">
      <c r="B6" s="18" t="s">
        <v>143</v>
      </c>
      <c r="E6" s="21"/>
      <c r="F6" s="21"/>
      <c r="G6" s="21"/>
      <c r="H6" s="21"/>
      <c r="I6" s="21"/>
    </row>
    <row r="7" spans="1:13" ht="16.5" thickBot="1">
      <c r="B7" s="552" t="s">
        <v>171</v>
      </c>
      <c r="C7" s="553"/>
      <c r="D7" s="553"/>
      <c r="E7" s="553"/>
      <c r="F7" s="553"/>
      <c r="G7" s="553"/>
      <c r="H7" s="553"/>
      <c r="I7" s="553"/>
      <c r="J7" s="554"/>
    </row>
    <row r="8" spans="1:13" ht="12.75" customHeight="1">
      <c r="B8" s="615" t="s">
        <v>97</v>
      </c>
      <c r="C8" s="615" t="s">
        <v>158</v>
      </c>
      <c r="D8" s="579" t="s">
        <v>101</v>
      </c>
      <c r="E8" s="579" t="s">
        <v>100</v>
      </c>
      <c r="F8" s="579" t="s">
        <v>169</v>
      </c>
      <c r="G8" s="579" t="s">
        <v>102</v>
      </c>
      <c r="H8" s="579" t="s">
        <v>170</v>
      </c>
      <c r="I8" s="582" t="s">
        <v>99</v>
      </c>
      <c r="J8" s="520" t="s">
        <v>98</v>
      </c>
      <c r="M8" s="53"/>
    </row>
    <row r="9" spans="1:13">
      <c r="B9" s="575"/>
      <c r="C9" s="575"/>
      <c r="D9" s="580"/>
      <c r="E9" s="580"/>
      <c r="F9" s="580"/>
      <c r="G9" s="580"/>
      <c r="H9" s="580"/>
      <c r="I9" s="583"/>
      <c r="J9" s="561"/>
      <c r="K9" s="21"/>
      <c r="M9" s="105"/>
    </row>
    <row r="10" spans="1:13" ht="31.5" customHeight="1" thickBot="1">
      <c r="B10" s="576"/>
      <c r="C10" s="576"/>
      <c r="D10" s="581"/>
      <c r="E10" s="581"/>
      <c r="F10" s="581"/>
      <c r="G10" s="581"/>
      <c r="H10" s="581"/>
      <c r="I10" s="584"/>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c r="B14" s="136"/>
      <c r="C14" s="117"/>
      <c r="D14" s="115"/>
      <c r="E14" s="115"/>
      <c r="F14" s="12">
        <v>0</v>
      </c>
      <c r="G14" s="203">
        <f>E14-F14</f>
        <v>0</v>
      </c>
      <c r="H14" s="119">
        <v>0</v>
      </c>
      <c r="I14" s="208">
        <f t="shared" si="0"/>
        <v>0</v>
      </c>
      <c r="J14" s="136"/>
      <c r="K14" s="106"/>
      <c r="L14" s="106"/>
    </row>
    <row r="15" spans="1:13">
      <c r="B15" s="136"/>
      <c r="C15" s="117"/>
      <c r="D15" s="115"/>
      <c r="E15" s="115"/>
      <c r="F15" s="12">
        <v>0</v>
      </c>
      <c r="G15" s="203">
        <f t="shared" ref="G15:G50" si="1">E15-F15</f>
        <v>0</v>
      </c>
      <c r="H15" s="119">
        <v>0</v>
      </c>
      <c r="I15" s="208">
        <f t="shared" si="0"/>
        <v>0</v>
      </c>
      <c r="J15" s="136"/>
      <c r="K15" s="106"/>
      <c r="L15" s="106"/>
    </row>
    <row r="16" spans="1:13">
      <c r="B16" s="136"/>
      <c r="C16" s="117"/>
      <c r="D16" s="115"/>
      <c r="E16" s="115"/>
      <c r="F16" s="12">
        <v>0</v>
      </c>
      <c r="G16" s="203">
        <f t="shared" si="1"/>
        <v>0</v>
      </c>
      <c r="H16" s="119">
        <v>0</v>
      </c>
      <c r="I16" s="208">
        <f t="shared" si="0"/>
        <v>0</v>
      </c>
      <c r="J16" s="136"/>
      <c r="K16" s="106"/>
      <c r="L16" s="106"/>
    </row>
    <row r="17" spans="2:12">
      <c r="B17" s="136"/>
      <c r="C17" s="117"/>
      <c r="D17" s="115"/>
      <c r="E17" s="115"/>
      <c r="F17" s="12">
        <v>0</v>
      </c>
      <c r="G17" s="203">
        <f t="shared" si="1"/>
        <v>0</v>
      </c>
      <c r="H17" s="119">
        <v>0</v>
      </c>
      <c r="I17" s="208">
        <f t="shared" si="0"/>
        <v>0</v>
      </c>
      <c r="J17" s="136"/>
      <c r="K17" s="106"/>
      <c r="L17" s="106"/>
    </row>
    <row r="18" spans="2:12">
      <c r="B18" s="136"/>
      <c r="C18" s="117"/>
      <c r="D18" s="115"/>
      <c r="E18" s="115"/>
      <c r="F18" s="12">
        <v>0</v>
      </c>
      <c r="G18" s="203">
        <f t="shared" si="1"/>
        <v>0</v>
      </c>
      <c r="H18" s="119">
        <v>0</v>
      </c>
      <c r="I18" s="208">
        <f t="shared" si="0"/>
        <v>0</v>
      </c>
      <c r="J18" s="136"/>
      <c r="K18" s="106"/>
      <c r="L18" s="106"/>
    </row>
    <row r="19" spans="2:12">
      <c r="B19" s="136"/>
      <c r="C19" s="117"/>
      <c r="D19" s="115"/>
      <c r="E19" s="115"/>
      <c r="F19" s="12">
        <v>0</v>
      </c>
      <c r="G19" s="203">
        <f t="shared" si="1"/>
        <v>0</v>
      </c>
      <c r="H19" s="119">
        <v>0</v>
      </c>
      <c r="I19" s="208">
        <f t="shared" si="0"/>
        <v>0</v>
      </c>
      <c r="J19" s="137"/>
      <c r="K19" s="106"/>
      <c r="L19" s="106"/>
    </row>
    <row r="20" spans="2:12">
      <c r="B20" s="136"/>
      <c r="C20" s="117"/>
      <c r="D20" s="115"/>
      <c r="E20" s="115"/>
      <c r="F20" s="12">
        <v>0</v>
      </c>
      <c r="G20" s="203">
        <f t="shared" si="1"/>
        <v>0</v>
      </c>
      <c r="H20" s="119">
        <v>0</v>
      </c>
      <c r="I20" s="208">
        <f t="shared" si="0"/>
        <v>0</v>
      </c>
      <c r="J20" s="137"/>
      <c r="K20" s="106"/>
      <c r="L20" s="106"/>
    </row>
    <row r="21" spans="2:12">
      <c r="B21" s="136"/>
      <c r="C21" s="117"/>
      <c r="D21" s="115"/>
      <c r="E21" s="115"/>
      <c r="F21" s="12">
        <v>0</v>
      </c>
      <c r="G21" s="203">
        <f t="shared" si="1"/>
        <v>0</v>
      </c>
      <c r="H21" s="119">
        <v>0</v>
      </c>
      <c r="I21" s="208">
        <f t="shared" si="0"/>
        <v>0</v>
      </c>
      <c r="J21" s="137"/>
      <c r="K21" s="106"/>
      <c r="L21" s="106"/>
    </row>
    <row r="22" spans="2:12">
      <c r="B22" s="136"/>
      <c r="C22" s="117"/>
      <c r="D22" s="115"/>
      <c r="E22" s="115"/>
      <c r="F22" s="12">
        <v>0</v>
      </c>
      <c r="G22" s="203">
        <f t="shared" si="1"/>
        <v>0</v>
      </c>
      <c r="H22" s="119">
        <v>0</v>
      </c>
      <c r="I22" s="208">
        <f t="shared" si="0"/>
        <v>0</v>
      </c>
      <c r="J22" s="137"/>
      <c r="K22" s="106"/>
      <c r="L22" s="106"/>
    </row>
    <row r="23" spans="2:12">
      <c r="B23" s="136"/>
      <c r="C23" s="117"/>
      <c r="D23" s="115"/>
      <c r="E23" s="115"/>
      <c r="F23" s="12">
        <v>0</v>
      </c>
      <c r="G23" s="203">
        <f t="shared" si="1"/>
        <v>0</v>
      </c>
      <c r="H23" s="119">
        <v>0</v>
      </c>
      <c r="I23" s="208">
        <f t="shared" si="0"/>
        <v>0</v>
      </c>
      <c r="J23" s="137"/>
      <c r="K23" s="106"/>
      <c r="L23" s="106"/>
    </row>
    <row r="24" spans="2:12">
      <c r="B24" s="136"/>
      <c r="C24" s="117"/>
      <c r="D24" s="115"/>
      <c r="E24" s="115"/>
      <c r="F24" s="12">
        <v>0</v>
      </c>
      <c r="G24" s="203">
        <f t="shared" si="1"/>
        <v>0</v>
      </c>
      <c r="H24" s="119">
        <v>0</v>
      </c>
      <c r="I24" s="208">
        <f t="shared" si="0"/>
        <v>0</v>
      </c>
      <c r="J24" s="137"/>
      <c r="K24" s="106"/>
      <c r="L24" s="106"/>
    </row>
    <row r="25" spans="2:12">
      <c r="B25" s="136"/>
      <c r="C25" s="117"/>
      <c r="D25" s="115"/>
      <c r="E25" s="115"/>
      <c r="F25" s="12">
        <v>0</v>
      </c>
      <c r="G25" s="203">
        <f t="shared" si="1"/>
        <v>0</v>
      </c>
      <c r="H25" s="119">
        <v>0</v>
      </c>
      <c r="I25" s="208">
        <f t="shared" si="0"/>
        <v>0</v>
      </c>
      <c r="J25" s="137"/>
      <c r="K25" s="106"/>
      <c r="L25" s="106"/>
    </row>
    <row r="26" spans="2:12">
      <c r="B26" s="136"/>
      <c r="C26" s="117"/>
      <c r="D26" s="115"/>
      <c r="E26" s="115"/>
      <c r="F26" s="12">
        <v>0</v>
      </c>
      <c r="G26" s="203">
        <f t="shared" si="1"/>
        <v>0</v>
      </c>
      <c r="H26" s="119">
        <v>0</v>
      </c>
      <c r="I26" s="208">
        <f t="shared" si="0"/>
        <v>0</v>
      </c>
      <c r="J26" s="137"/>
      <c r="K26" s="106"/>
      <c r="L26" s="106"/>
    </row>
    <row r="27" spans="2:12">
      <c r="B27" s="136"/>
      <c r="C27" s="117"/>
      <c r="D27" s="115"/>
      <c r="E27" s="115"/>
      <c r="F27" s="12">
        <v>0</v>
      </c>
      <c r="G27" s="203">
        <f t="shared" si="1"/>
        <v>0</v>
      </c>
      <c r="H27" s="119">
        <v>0</v>
      </c>
      <c r="I27" s="208">
        <f t="shared" si="0"/>
        <v>0</v>
      </c>
      <c r="J27" s="137"/>
      <c r="K27" s="106"/>
      <c r="L27" s="106"/>
    </row>
    <row r="28" spans="2:12">
      <c r="B28" s="136"/>
      <c r="C28" s="117"/>
      <c r="D28" s="115"/>
      <c r="E28" s="115"/>
      <c r="F28" s="12">
        <v>0</v>
      </c>
      <c r="G28" s="203">
        <f t="shared" si="1"/>
        <v>0</v>
      </c>
      <c r="H28" s="119">
        <v>0</v>
      </c>
      <c r="I28" s="208">
        <f t="shared" si="0"/>
        <v>0</v>
      </c>
      <c r="J28" s="137"/>
      <c r="K28" s="106"/>
      <c r="L28" s="106"/>
    </row>
    <row r="29" spans="2:12">
      <c r="B29" s="136"/>
      <c r="C29" s="117"/>
      <c r="D29" s="115"/>
      <c r="E29" s="115"/>
      <c r="F29" s="12">
        <v>0</v>
      </c>
      <c r="G29" s="203">
        <f t="shared" si="1"/>
        <v>0</v>
      </c>
      <c r="H29" s="119">
        <v>0</v>
      </c>
      <c r="I29" s="208">
        <f t="shared" si="0"/>
        <v>0</v>
      </c>
      <c r="J29" s="137"/>
      <c r="K29" s="106"/>
      <c r="L29" s="106"/>
    </row>
    <row r="30" spans="2:12">
      <c r="B30" s="136"/>
      <c r="C30" s="117"/>
      <c r="D30" s="115"/>
      <c r="E30" s="115"/>
      <c r="F30" s="12">
        <v>0</v>
      </c>
      <c r="G30" s="203">
        <f t="shared" si="1"/>
        <v>0</v>
      </c>
      <c r="H30" s="119">
        <v>0</v>
      </c>
      <c r="I30" s="208">
        <f t="shared" si="0"/>
        <v>0</v>
      </c>
      <c r="J30" s="137"/>
      <c r="K30" s="106"/>
      <c r="L30" s="106"/>
    </row>
    <row r="31" spans="2:12">
      <c r="B31" s="136"/>
      <c r="C31" s="117"/>
      <c r="D31" s="115"/>
      <c r="E31" s="115"/>
      <c r="F31" s="12">
        <v>0</v>
      </c>
      <c r="G31" s="203">
        <f t="shared" si="1"/>
        <v>0</v>
      </c>
      <c r="H31" s="119">
        <v>0</v>
      </c>
      <c r="I31" s="208">
        <f t="shared" si="0"/>
        <v>0</v>
      </c>
      <c r="J31" s="137"/>
      <c r="K31" s="106"/>
      <c r="L31" s="106"/>
    </row>
    <row r="32" spans="2:12">
      <c r="B32" s="136"/>
      <c r="C32" s="117"/>
      <c r="D32" s="115"/>
      <c r="E32" s="115"/>
      <c r="F32" s="12">
        <v>0</v>
      </c>
      <c r="G32" s="203">
        <f t="shared" si="1"/>
        <v>0</v>
      </c>
      <c r="H32" s="119">
        <v>0</v>
      </c>
      <c r="I32" s="208">
        <f t="shared" si="0"/>
        <v>0</v>
      </c>
      <c r="J32" s="137"/>
      <c r="K32" s="106"/>
      <c r="L32" s="106"/>
    </row>
    <row r="33" spans="2:12">
      <c r="B33" s="136"/>
      <c r="C33" s="117"/>
      <c r="D33" s="115"/>
      <c r="E33" s="115"/>
      <c r="F33" s="12">
        <v>0</v>
      </c>
      <c r="G33" s="203">
        <f t="shared" si="1"/>
        <v>0</v>
      </c>
      <c r="H33" s="119">
        <v>0</v>
      </c>
      <c r="I33" s="208">
        <f t="shared" si="0"/>
        <v>0</v>
      </c>
      <c r="J33" s="137"/>
      <c r="K33" s="106"/>
      <c r="L33" s="106"/>
    </row>
    <row r="34" spans="2:12">
      <c r="B34" s="136"/>
      <c r="C34" s="117"/>
      <c r="D34" s="115"/>
      <c r="E34" s="115"/>
      <c r="F34" s="12">
        <v>0</v>
      </c>
      <c r="G34" s="203">
        <f t="shared" si="1"/>
        <v>0</v>
      </c>
      <c r="H34" s="119">
        <v>0</v>
      </c>
      <c r="I34" s="208">
        <f t="shared" si="0"/>
        <v>0</v>
      </c>
      <c r="J34" s="137"/>
      <c r="K34" s="106"/>
      <c r="L34" s="106"/>
    </row>
    <row r="35" spans="2:12">
      <c r="B35" s="136"/>
      <c r="C35" s="117"/>
      <c r="D35" s="115"/>
      <c r="E35" s="115"/>
      <c r="F35" s="12">
        <v>0</v>
      </c>
      <c r="G35" s="203">
        <f t="shared" si="1"/>
        <v>0</v>
      </c>
      <c r="H35" s="119">
        <v>0</v>
      </c>
      <c r="I35" s="208">
        <f t="shared" si="0"/>
        <v>0</v>
      </c>
      <c r="J35" s="137"/>
      <c r="K35" s="106"/>
      <c r="L35" s="106"/>
    </row>
    <row r="36" spans="2:12">
      <c r="B36" s="136"/>
      <c r="C36" s="117"/>
      <c r="D36" s="115"/>
      <c r="E36" s="115"/>
      <c r="F36" s="12">
        <v>0</v>
      </c>
      <c r="G36" s="203">
        <f t="shared" si="1"/>
        <v>0</v>
      </c>
      <c r="H36" s="119">
        <v>0</v>
      </c>
      <c r="I36" s="208">
        <f t="shared" si="0"/>
        <v>0</v>
      </c>
      <c r="J36" s="137"/>
      <c r="K36" s="106"/>
      <c r="L36" s="106"/>
    </row>
    <row r="37" spans="2:12">
      <c r="B37" s="136"/>
      <c r="C37" s="117"/>
      <c r="D37" s="115"/>
      <c r="E37" s="115"/>
      <c r="F37" s="12">
        <v>0</v>
      </c>
      <c r="G37" s="203">
        <f t="shared" si="1"/>
        <v>0</v>
      </c>
      <c r="H37" s="119">
        <v>0</v>
      </c>
      <c r="I37" s="208">
        <f t="shared" si="0"/>
        <v>0</v>
      </c>
      <c r="J37" s="137"/>
      <c r="K37" s="106"/>
      <c r="L37" s="106"/>
    </row>
    <row r="38" spans="2:12">
      <c r="B38" s="136"/>
      <c r="C38" s="117"/>
      <c r="D38" s="115"/>
      <c r="E38" s="115"/>
      <c r="F38" s="12">
        <v>0</v>
      </c>
      <c r="G38" s="203">
        <f t="shared" si="1"/>
        <v>0</v>
      </c>
      <c r="H38" s="119">
        <v>0</v>
      </c>
      <c r="I38" s="208">
        <f t="shared" si="0"/>
        <v>0</v>
      </c>
      <c r="J38" s="137"/>
      <c r="K38" s="106"/>
      <c r="L38" s="106"/>
    </row>
    <row r="39" spans="2:12">
      <c r="B39" s="136"/>
      <c r="C39" s="117"/>
      <c r="D39" s="115"/>
      <c r="E39" s="115"/>
      <c r="F39" s="12">
        <v>0</v>
      </c>
      <c r="G39" s="203">
        <f t="shared" si="1"/>
        <v>0</v>
      </c>
      <c r="H39" s="119">
        <v>0</v>
      </c>
      <c r="I39" s="208">
        <f t="shared" si="0"/>
        <v>0</v>
      </c>
      <c r="J39" s="137"/>
      <c r="K39" s="106"/>
      <c r="L39" s="106"/>
    </row>
    <row r="40" spans="2:12">
      <c r="B40" s="136"/>
      <c r="C40" s="117"/>
      <c r="D40" s="115"/>
      <c r="E40" s="115"/>
      <c r="F40" s="12">
        <v>0</v>
      </c>
      <c r="G40" s="203">
        <f t="shared" si="1"/>
        <v>0</v>
      </c>
      <c r="H40" s="119">
        <v>0</v>
      </c>
      <c r="I40" s="208">
        <f t="shared" si="0"/>
        <v>0</v>
      </c>
      <c r="J40" s="137"/>
      <c r="K40" s="106"/>
      <c r="L40" s="106"/>
    </row>
    <row r="41" spans="2:12">
      <c r="B41" s="136"/>
      <c r="C41" s="117"/>
      <c r="D41" s="115"/>
      <c r="E41" s="115"/>
      <c r="F41" s="12">
        <v>0</v>
      </c>
      <c r="G41" s="203">
        <f t="shared" si="1"/>
        <v>0</v>
      </c>
      <c r="H41" s="119">
        <v>0</v>
      </c>
      <c r="I41" s="208">
        <f t="shared" si="0"/>
        <v>0</v>
      </c>
      <c r="J41" s="137"/>
      <c r="K41" s="106"/>
      <c r="L41" s="106"/>
    </row>
    <row r="42" spans="2:12">
      <c r="B42" s="136"/>
      <c r="C42" s="117"/>
      <c r="D42" s="115"/>
      <c r="E42" s="115"/>
      <c r="F42" s="12">
        <v>0</v>
      </c>
      <c r="G42" s="203">
        <f t="shared" si="1"/>
        <v>0</v>
      </c>
      <c r="H42" s="119">
        <v>0</v>
      </c>
      <c r="I42" s="208">
        <f t="shared" si="0"/>
        <v>0</v>
      </c>
      <c r="J42" s="137"/>
      <c r="K42" s="106"/>
      <c r="L42" s="106"/>
    </row>
    <row r="43" spans="2:12">
      <c r="B43" s="136"/>
      <c r="C43" s="117"/>
      <c r="D43" s="115"/>
      <c r="E43" s="115"/>
      <c r="F43" s="12">
        <v>0</v>
      </c>
      <c r="G43" s="203">
        <f t="shared" si="1"/>
        <v>0</v>
      </c>
      <c r="H43" s="119">
        <v>0</v>
      </c>
      <c r="I43" s="208">
        <f t="shared" si="0"/>
        <v>0</v>
      </c>
      <c r="J43" s="137"/>
      <c r="K43" s="106"/>
      <c r="L43" s="106"/>
    </row>
    <row r="44" spans="2:12">
      <c r="B44" s="136"/>
      <c r="C44" s="117"/>
      <c r="D44" s="115"/>
      <c r="E44" s="115"/>
      <c r="F44" s="12">
        <v>0</v>
      </c>
      <c r="G44" s="203">
        <f t="shared" si="1"/>
        <v>0</v>
      </c>
      <c r="H44" s="119">
        <v>0</v>
      </c>
      <c r="I44" s="208">
        <f t="shared" si="0"/>
        <v>0</v>
      </c>
      <c r="J44" s="137"/>
      <c r="K44" s="106"/>
      <c r="L44" s="106"/>
    </row>
    <row r="45" spans="2:12">
      <c r="B45" s="136"/>
      <c r="C45" s="117"/>
      <c r="D45" s="115"/>
      <c r="E45" s="115"/>
      <c r="F45" s="12">
        <v>0</v>
      </c>
      <c r="G45" s="203">
        <f t="shared" si="1"/>
        <v>0</v>
      </c>
      <c r="H45" s="119">
        <v>0</v>
      </c>
      <c r="I45" s="208">
        <f t="shared" si="0"/>
        <v>0</v>
      </c>
      <c r="J45" s="137"/>
      <c r="K45" s="106"/>
      <c r="L45" s="106"/>
    </row>
    <row r="46" spans="2:12">
      <c r="B46" s="136"/>
      <c r="C46" s="117"/>
      <c r="D46" s="115"/>
      <c r="E46" s="115"/>
      <c r="F46" s="12">
        <v>0</v>
      </c>
      <c r="G46" s="203">
        <f t="shared" si="1"/>
        <v>0</v>
      </c>
      <c r="H46" s="119">
        <v>0</v>
      </c>
      <c r="I46" s="208">
        <f t="shared" si="0"/>
        <v>0</v>
      </c>
      <c r="J46" s="137"/>
      <c r="K46" s="106"/>
      <c r="L46" s="106"/>
    </row>
    <row r="47" spans="2:12">
      <c r="B47" s="136"/>
      <c r="C47" s="117"/>
      <c r="D47" s="115"/>
      <c r="E47" s="115"/>
      <c r="F47" s="12">
        <v>0</v>
      </c>
      <c r="G47" s="203">
        <f t="shared" si="1"/>
        <v>0</v>
      </c>
      <c r="H47" s="119">
        <v>0</v>
      </c>
      <c r="I47" s="208">
        <f t="shared" si="0"/>
        <v>0</v>
      </c>
      <c r="J47" s="137"/>
      <c r="K47" s="106"/>
      <c r="L47" s="106"/>
    </row>
    <row r="48" spans="2:12">
      <c r="B48" s="136"/>
      <c r="C48" s="117"/>
      <c r="D48" s="115"/>
      <c r="E48" s="115"/>
      <c r="F48" s="12">
        <v>0</v>
      </c>
      <c r="G48" s="203">
        <f t="shared" si="1"/>
        <v>0</v>
      </c>
      <c r="H48" s="119">
        <v>0</v>
      </c>
      <c r="I48" s="208">
        <f t="shared" si="0"/>
        <v>0</v>
      </c>
      <c r="J48" s="137"/>
      <c r="K48" s="106"/>
      <c r="L48" s="106"/>
    </row>
    <row r="49" spans="2:12">
      <c r="B49" s="136"/>
      <c r="C49" s="117"/>
      <c r="D49" s="115"/>
      <c r="E49" s="115"/>
      <c r="F49" s="12">
        <v>0</v>
      </c>
      <c r="G49" s="203">
        <f t="shared" si="1"/>
        <v>0</v>
      </c>
      <c r="H49" s="119">
        <v>0</v>
      </c>
      <c r="I49" s="208">
        <f t="shared" si="0"/>
        <v>0</v>
      </c>
      <c r="J49" s="137"/>
      <c r="K49" s="106"/>
      <c r="L49" s="106"/>
    </row>
    <row r="50" spans="2:12" ht="12.75" thickBot="1">
      <c r="B50" s="136"/>
      <c r="C50" s="117"/>
      <c r="D50" s="115"/>
      <c r="E50" s="115"/>
      <c r="F50" s="12">
        <v>0</v>
      </c>
      <c r="G50" s="203">
        <f t="shared" si="1"/>
        <v>0</v>
      </c>
      <c r="H50" s="119">
        <v>0</v>
      </c>
      <c r="I50" s="208">
        <f t="shared" si="0"/>
        <v>0</v>
      </c>
      <c r="J50" s="137"/>
      <c r="K50" s="106"/>
      <c r="L50" s="106"/>
    </row>
    <row r="51" spans="2:12" ht="13.5" thickBot="1">
      <c r="B51" s="606" t="s">
        <v>160</v>
      </c>
      <c r="C51" s="607"/>
      <c r="D51" s="204">
        <f>SUM(D11:D50)</f>
        <v>0</v>
      </c>
      <c r="E51" s="204">
        <f>SUM(E11:E50)</f>
        <v>0</v>
      </c>
      <c r="F51" s="204">
        <f>SUM(F11:F50)</f>
        <v>0</v>
      </c>
      <c r="G51" s="204">
        <f>SUM(G11:G50)</f>
        <v>0</v>
      </c>
      <c r="H51" s="205" t="e">
        <f>+I51/G51</f>
        <v>#DIV/0!</v>
      </c>
      <c r="I51" s="204">
        <f>SUM(I11:I50)</f>
        <v>0</v>
      </c>
      <c r="J51" s="21"/>
    </row>
    <row r="52" spans="2:12" ht="12.75" thickBot="1">
      <c r="B52" s="21" t="s">
        <v>562</v>
      </c>
      <c r="C52" s="21"/>
      <c r="E52" s="461" t="str">
        <f>IF(E51&lt;=((bilanci!D258+bilanci!D259+bilanci!D260-lavoro!K18)),"ok","errore")</f>
        <v>ok</v>
      </c>
    </row>
    <row r="53" spans="2:12" ht="12.75">
      <c r="B53" s="608"/>
      <c r="C53" s="609"/>
      <c r="D53" s="610" t="s">
        <v>161</v>
      </c>
      <c r="E53" s="611"/>
      <c r="F53" s="612"/>
      <c r="G53" s="203">
        <f>riepilogo!H15</f>
        <v>0</v>
      </c>
      <c r="H53" s="206">
        <v>1</v>
      </c>
      <c r="I53" s="203">
        <f>G53*H53</f>
        <v>0</v>
      </c>
    </row>
    <row r="54" spans="2:12" ht="12.75">
      <c r="B54" s="613" t="s">
        <v>162</v>
      </c>
      <c r="C54" s="614"/>
      <c r="D54" s="614"/>
      <c r="E54" s="614"/>
      <c r="F54" s="614"/>
      <c r="G54" s="203">
        <f>G51+G53</f>
        <v>0</v>
      </c>
      <c r="H54" s="205" t="e">
        <f>+I54/G54</f>
        <v>#DIV/0!</v>
      </c>
      <c r="I54" s="203">
        <f>I51+I53</f>
        <v>0</v>
      </c>
    </row>
    <row r="55" spans="2:12">
      <c r="B55" s="18" t="s">
        <v>135</v>
      </c>
    </row>
    <row r="56" spans="2:12" ht="27.75" customHeight="1">
      <c r="B56" s="603" t="s">
        <v>122</v>
      </c>
      <c r="C56" s="604"/>
      <c r="D56" s="604"/>
      <c r="E56" s="604"/>
      <c r="F56" s="604"/>
      <c r="G56" s="604"/>
      <c r="H56" s="604"/>
      <c r="I56" s="605"/>
    </row>
  </sheetData>
  <sheetProtection password="C65E" sheet="1"/>
  <mergeCells count="17">
    <mergeCell ref="C1:I1"/>
    <mergeCell ref="B8:B10"/>
    <mergeCell ref="C8:C10"/>
    <mergeCell ref="D8:D10"/>
    <mergeCell ref="F8:F10"/>
    <mergeCell ref="B7:J7"/>
    <mergeCell ref="B5:J5"/>
    <mergeCell ref="B56:I56"/>
    <mergeCell ref="H8:H10"/>
    <mergeCell ref="I8:I10"/>
    <mergeCell ref="J8:J10"/>
    <mergeCell ref="B51:C51"/>
    <mergeCell ref="B53:C53"/>
    <mergeCell ref="D53:F53"/>
    <mergeCell ref="B54:F54"/>
    <mergeCell ref="E8:E10"/>
    <mergeCell ref="G8:G10"/>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964DA9EE9AD548AA185CB60537F3F4" ma:contentTypeVersion="15" ma:contentTypeDescription="Creare un nuovo documento." ma:contentTypeScope="" ma:versionID="f66e3f5ac43affa3a84ef834d0aade1e">
  <xsd:schema xmlns:xsd="http://www.w3.org/2001/XMLSchema" xmlns:xs="http://www.w3.org/2001/XMLSchema" xmlns:p="http://schemas.microsoft.com/office/2006/metadata/properties" xmlns:ns3="ba7eecb8-4e0f-452a-b924-c5d7565ed4a7" xmlns:ns4="83f7a655-69ca-4eaf-8d7e-646c3c3027bd" targetNamespace="http://schemas.microsoft.com/office/2006/metadata/properties" ma:root="true" ma:fieldsID="bc086c0e682e6db55c9e90227312bb4c" ns3:_="" ns4:_="">
    <xsd:import namespace="ba7eecb8-4e0f-452a-b924-c5d7565ed4a7"/>
    <xsd:import namespace="83f7a655-69ca-4eaf-8d7e-646c3c3027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SearchProperties" minOccurs="0"/>
                <xsd:element ref="ns3:_activity" minOccurs="0"/>
                <xsd:element ref="ns4:SharedWithUsers" minOccurs="0"/>
                <xsd:element ref="ns4:SharedWithDetails" minOccurs="0"/>
                <xsd:element ref="ns4:SharingHintHash"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7eecb8-4e0f-452a-b924-c5d7565ed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7a655-69ca-4eaf-8d7e-646c3c3027b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a7eecb8-4e0f-452a-b924-c5d7565ed4a7" xsi:nil="true"/>
  </documentManagement>
</p:properties>
</file>

<file path=customXml/itemProps1.xml><?xml version="1.0" encoding="utf-8"?>
<ds:datastoreItem xmlns:ds="http://schemas.openxmlformats.org/officeDocument/2006/customXml" ds:itemID="{A26643E4-71A9-4974-9688-A8C5BF05D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7eecb8-4e0f-452a-b924-c5d7565ed4a7"/>
    <ds:schemaRef ds:uri="83f7a655-69ca-4eaf-8d7e-646c3c302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EF42FF-0969-4D7C-9066-D719F361449E}">
  <ds:schemaRefs>
    <ds:schemaRef ds:uri="http://schemas.microsoft.com/sharepoint/v3/contenttype/forms"/>
  </ds:schemaRefs>
</ds:datastoreItem>
</file>

<file path=customXml/itemProps3.xml><?xml version="1.0" encoding="utf-8"?>
<ds:datastoreItem xmlns:ds="http://schemas.openxmlformats.org/officeDocument/2006/customXml" ds:itemID="{7A195566-D523-4867-85B2-A74A4D2EC2CF}">
  <ds:schemaRefs>
    <ds:schemaRef ds:uri="http://purl.org/dc/dcmitype/"/>
    <ds:schemaRef ds:uri="http://www.w3.org/XML/1998/namespace"/>
    <ds:schemaRef ds:uri="http://schemas.microsoft.com/office/infopath/2007/PartnerControls"/>
    <ds:schemaRef ds:uri="http://purl.org/dc/elements/1.1/"/>
    <ds:schemaRef ds:uri="83f7a655-69ca-4eaf-8d7e-646c3c3027bd"/>
    <ds:schemaRef ds:uri="http://purl.org/dc/terms/"/>
    <ds:schemaRef ds:uri="http://schemas.openxmlformats.org/package/2006/metadata/core-properties"/>
    <ds:schemaRef ds:uri="ba7eecb8-4e0f-452a-b924-c5d7565ed4a7"/>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Sanci Edoarda</cp:lastModifiedBy>
  <cp:lastPrinted>2013-09-30T08:09:36Z</cp:lastPrinted>
  <dcterms:created xsi:type="dcterms:W3CDTF">2007-10-26T09:20:51Z</dcterms:created>
  <dcterms:modified xsi:type="dcterms:W3CDTF">2023-10-30T16:43:28Z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0x010100C6964DA9EE9AD548AA185CB60537F3F4</vt:lpwstr>
  </property>
</Properties>
</file>