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ltrin\Downloads\"/>
    </mc:Choice>
  </mc:AlternateContent>
  <xr:revisionPtr revIDLastSave="0" documentId="13_ncr:1_{0777CDAA-7FDB-4D7A-8EEB-D4C074ACF6BA}" xr6:coauthVersionLast="36" xr6:coauthVersionMax="47" xr10:uidLastSave="{00000000-0000-0000-0000-000000000000}"/>
  <workbookProtection workbookPassword="CC7E" lockStructure="1"/>
  <bookViews>
    <workbookView xWindow="0" yWindow="0" windowWidth="22560" windowHeight="9430" tabRatio="824" activeTab="2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8"/>
</workbook>
</file>

<file path=xl/calcChain.xml><?xml version="1.0" encoding="utf-8"?>
<calcChain xmlns="http://schemas.openxmlformats.org/spreadsheetml/2006/main">
  <c r="F3" i="122" l="1"/>
  <c r="F3" i="121"/>
  <c r="F3" i="120"/>
  <c r="F3" i="119"/>
  <c r="F3" i="82"/>
  <c r="F3" i="115"/>
  <c r="F3" i="114"/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G16" i="135" s="1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I19" i="140" s="1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G19" i="138" s="1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I19" i="135"/>
  <c r="G19" i="135"/>
  <c r="I18" i="135"/>
  <c r="G18" i="135"/>
  <c r="I17" i="135"/>
  <c r="G17" i="135"/>
  <c r="I15" i="135"/>
  <c r="G15" i="135"/>
  <c r="I14" i="135"/>
  <c r="G14" i="135"/>
  <c r="I13" i="135"/>
  <c r="G13" i="135"/>
  <c r="J57" i="141"/>
  <c r="J53" i="141"/>
  <c r="J52" i="141"/>
  <c r="E51" i="141"/>
  <c r="E50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G34" i="140"/>
  <c r="G23" i="140"/>
  <c r="G22" i="140"/>
  <c r="G20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7" i="138"/>
  <c r="G17" i="138"/>
  <c r="G16" i="138"/>
  <c r="I15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8" i="136"/>
  <c r="H27" i="136"/>
  <c r="H26" i="136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F18" i="136"/>
  <c r="F17" i="136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1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H15" i="130"/>
  <c r="H15" i="128"/>
  <c r="E13" i="134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H44" i="71" s="1"/>
  <c r="D43" i="71"/>
  <c r="E43" i="71" s="1"/>
  <c r="F43" i="71" s="1"/>
  <c r="D42" i="71"/>
  <c r="H42" i="71" s="1"/>
  <c r="D41" i="71"/>
  <c r="D40" i="71"/>
  <c r="D38" i="71"/>
  <c r="D37" i="71"/>
  <c r="D36" i="71"/>
  <c r="D35" i="71"/>
  <c r="H35" i="71" s="1"/>
  <c r="D46" i="70"/>
  <c r="D45" i="70"/>
  <c r="E45" i="70" s="1"/>
  <c r="F45" i="70" s="1"/>
  <c r="D44" i="70"/>
  <c r="D43" i="70"/>
  <c r="D42" i="70"/>
  <c r="D41" i="70"/>
  <c r="D40" i="70"/>
  <c r="D38" i="70"/>
  <c r="H38" i="70" s="1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 s="1"/>
  <c r="F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E23" i="119"/>
  <c r="F23" i="141" s="1"/>
  <c r="G23" i="141" s="1"/>
  <c r="E22" i="119"/>
  <c r="F22" i="141" s="1"/>
  <c r="I22" i="141" s="1"/>
  <c r="E21" i="119"/>
  <c r="F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 s="1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H14" i="75" s="1"/>
  <c r="E15" i="75"/>
  <c r="E16" i="75"/>
  <c r="E17" i="75"/>
  <c r="E18" i="75"/>
  <c r="E19" i="75"/>
  <c r="F19" i="75" s="1"/>
  <c r="E20" i="75"/>
  <c r="F20" i="75" s="1"/>
  <c r="E21" i="75"/>
  <c r="E22" i="75"/>
  <c r="F22" i="75" s="1"/>
  <c r="E23" i="75"/>
  <c r="E12" i="75"/>
  <c r="F3" i="112"/>
  <c r="F3" i="111"/>
  <c r="F3" i="110"/>
  <c r="F3" i="96"/>
  <c r="F3" i="77"/>
  <c r="F3" i="76"/>
  <c r="F3" i="75"/>
  <c r="D13" i="51" s="1"/>
  <c r="E23" i="71"/>
  <c r="E22" i="71"/>
  <c r="E21" i="71"/>
  <c r="E20" i="71"/>
  <c r="E19" i="71"/>
  <c r="E18" i="71"/>
  <c r="E17" i="71"/>
  <c r="F17" i="71" s="1"/>
  <c r="E16" i="71"/>
  <c r="E15" i="71"/>
  <c r="E14" i="71"/>
  <c r="F12" i="71"/>
  <c r="E23" i="70"/>
  <c r="E22" i="70"/>
  <c r="E21" i="70"/>
  <c r="E20" i="70"/>
  <c r="F20" i="70" s="1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H21" i="93" s="1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H23" i="53" s="1"/>
  <c r="E22" i="53"/>
  <c r="E21" i="53"/>
  <c r="E20" i="53"/>
  <c r="E19" i="53"/>
  <c r="E18" i="53"/>
  <c r="H18" i="53" s="1"/>
  <c r="E17" i="53"/>
  <c r="E16" i="53"/>
  <c r="E15" i="53"/>
  <c r="H15" i="53" s="1"/>
  <c r="F14" i="53"/>
  <c r="F12" i="53"/>
  <c r="E14" i="24"/>
  <c r="F14" i="24" s="1"/>
  <c r="E15" i="24"/>
  <c r="E16" i="24"/>
  <c r="E17" i="24"/>
  <c r="E18" i="24"/>
  <c r="E19" i="24"/>
  <c r="F19" i="24" s="1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B3" i="127" s="1"/>
  <c r="C11" i="132"/>
  <c r="C10" i="132"/>
  <c r="E35" i="23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H27" i="127"/>
  <c r="I27" i="134" s="1"/>
  <c r="H28" i="127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H27" i="123"/>
  <c r="H28" i="123"/>
  <c r="H29" i="123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8" i="122"/>
  <c r="H20" i="122"/>
  <c r="H22" i="122"/>
  <c r="H26" i="122"/>
  <c r="H27" i="122"/>
  <c r="H28" i="122"/>
  <c r="H29" i="122"/>
  <c r="H30" i="122"/>
  <c r="H31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H23" i="120"/>
  <c r="H26" i="120"/>
  <c r="H27" i="120"/>
  <c r="H28" i="120"/>
  <c r="H29" i="120"/>
  <c r="H30" i="120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H18" i="119"/>
  <c r="H19" i="119"/>
  <c r="H21" i="119"/>
  <c r="H22" i="119"/>
  <c r="H23" i="119"/>
  <c r="H26" i="119"/>
  <c r="H27" i="119"/>
  <c r="H28" i="119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H30" i="82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H30" i="113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 s="1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 s="1"/>
  <c r="I37" i="123" s="1"/>
  <c r="E38" i="123"/>
  <c r="F38" i="123" s="1"/>
  <c r="I38" i="123" s="1"/>
  <c r="E40" i="123"/>
  <c r="F40" i="123" s="1"/>
  <c r="I40" i="123" s="1"/>
  <c r="E41" i="123"/>
  <c r="F41" i="123" s="1"/>
  <c r="E42" i="123"/>
  <c r="F42" i="123"/>
  <c r="E43" i="123"/>
  <c r="F43" i="123" s="1"/>
  <c r="I43" i="123" s="1"/>
  <c r="E44" i="123"/>
  <c r="F44" i="123" s="1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 s="1"/>
  <c r="I40" i="121" s="1"/>
  <c r="E41" i="121"/>
  <c r="F41" i="121" s="1"/>
  <c r="E42" i="121"/>
  <c r="F42" i="121"/>
  <c r="E45" i="121"/>
  <c r="F45" i="121" s="1"/>
  <c r="E46" i="121"/>
  <c r="F46" i="121" s="1"/>
  <c r="I46" i="121" s="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 s="1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F14" i="93"/>
  <c r="F15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6" i="53"/>
  <c r="F17" i="53"/>
  <c r="F18" i="53"/>
  <c r="F20" i="53"/>
  <c r="F21" i="53"/>
  <c r="F22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F21" i="70"/>
  <c r="F13" i="71"/>
  <c r="F14" i="71"/>
  <c r="F15" i="71"/>
  <c r="F16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5" i="75"/>
  <c r="F16" i="75"/>
  <c r="F17" i="75"/>
  <c r="F18" i="75"/>
  <c r="F21" i="75"/>
  <c r="F23" i="75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40" i="70"/>
  <c r="F40" i="70" s="1"/>
  <c r="E41" i="70"/>
  <c r="F41" i="70" s="1"/>
  <c r="E42" i="70"/>
  <c r="F42" i="70" s="1"/>
  <c r="E43" i="70"/>
  <c r="F43" i="70" s="1"/>
  <c r="E44" i="70"/>
  <c r="F44" i="70" s="1"/>
  <c r="E36" i="71"/>
  <c r="F36" i="71" s="1"/>
  <c r="E37" i="71"/>
  <c r="F37" i="71" s="1"/>
  <c r="E38" i="71"/>
  <c r="F38" i="71" s="1"/>
  <c r="E40" i="71"/>
  <c r="F40" i="71" s="1"/>
  <c r="E41" i="71"/>
  <c r="F41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6" i="53"/>
  <c r="H17" i="53"/>
  <c r="H20" i="53"/>
  <c r="H21" i="53"/>
  <c r="H22" i="53"/>
  <c r="I22" i="53" s="1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3" i="69"/>
  <c r="H44" i="69"/>
  <c r="H45" i="69"/>
  <c r="H46" i="69"/>
  <c r="H13" i="70"/>
  <c r="H16" i="70"/>
  <c r="H17" i="70"/>
  <c r="H18" i="70"/>
  <c r="H19" i="70"/>
  <c r="H21" i="70"/>
  <c r="H26" i="70"/>
  <c r="H27" i="70"/>
  <c r="H28" i="70"/>
  <c r="H29" i="70"/>
  <c r="H30" i="70"/>
  <c r="H31" i="70"/>
  <c r="H35" i="70"/>
  <c r="H40" i="70"/>
  <c r="H41" i="70"/>
  <c r="H42" i="70"/>
  <c r="H43" i="70"/>
  <c r="H44" i="70"/>
  <c r="H12" i="71"/>
  <c r="I12" i="71" s="1"/>
  <c r="H13" i="71"/>
  <c r="H14" i="71"/>
  <c r="H15" i="71"/>
  <c r="H16" i="71"/>
  <c r="H18" i="71"/>
  <c r="H21" i="71"/>
  <c r="I21" i="71" s="1"/>
  <c r="H22" i="71"/>
  <c r="H23" i="71"/>
  <c r="H26" i="71"/>
  <c r="H27" i="71"/>
  <c r="H28" i="71"/>
  <c r="H29" i="71"/>
  <c r="H30" i="71"/>
  <c r="H31" i="71"/>
  <c r="H36" i="71"/>
  <c r="H37" i="71"/>
  <c r="H38" i="71"/>
  <c r="H40" i="71"/>
  <c r="H41" i="71"/>
  <c r="H43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5" i="75"/>
  <c r="H16" i="75"/>
  <c r="H17" i="75"/>
  <c r="H18" i="75"/>
  <c r="H19" i="75"/>
  <c r="H20" i="75"/>
  <c r="H21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 s="1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1" i="121"/>
  <c r="I42" i="121"/>
  <c r="I45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F19" i="23"/>
  <c r="F20" i="23"/>
  <c r="F21" i="23"/>
  <c r="I21" i="23" s="1"/>
  <c r="F22" i="23"/>
  <c r="F23" i="23"/>
  <c r="G24" i="24"/>
  <c r="F12" i="23"/>
  <c r="F26" i="23"/>
  <c r="G26" i="136" s="1"/>
  <c r="F27" i="23"/>
  <c r="F28" i="23"/>
  <c r="F29" i="23"/>
  <c r="G29" i="136" s="1"/>
  <c r="H12" i="23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27" i="115"/>
  <c r="I29" i="115"/>
  <c r="I30" i="115"/>
  <c r="I31" i="115"/>
  <c r="C47" i="115"/>
  <c r="I26" i="114"/>
  <c r="I27" i="114"/>
  <c r="I28" i="114"/>
  <c r="I29" i="114"/>
  <c r="I30" i="114"/>
  <c r="C47" i="114"/>
  <c r="I26" i="113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27" i="111"/>
  <c r="I28" i="111"/>
  <c r="I29" i="111"/>
  <c r="I30" i="111"/>
  <c r="I31" i="111"/>
  <c r="C47" i="111"/>
  <c r="I26" i="110"/>
  <c r="I27" i="110"/>
  <c r="I28" i="110"/>
  <c r="I29" i="110"/>
  <c r="I30" i="110"/>
  <c r="I31" i="110"/>
  <c r="C47" i="110"/>
  <c r="I26" i="96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7" i="24"/>
  <c r="I23" i="24"/>
  <c r="I21" i="24"/>
  <c r="I23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18" i="70"/>
  <c r="I21" i="75"/>
  <c r="I19" i="75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110"/>
  <c r="I13" i="113"/>
  <c r="I16" i="113"/>
  <c r="I14" i="53"/>
  <c r="I13" i="71"/>
  <c r="I13" i="96"/>
  <c r="I13" i="82"/>
  <c r="I13" i="115"/>
  <c r="I18" i="76"/>
  <c r="I16" i="76"/>
  <c r="I23" i="76"/>
  <c r="I19" i="76"/>
  <c r="I17" i="76"/>
  <c r="I15" i="76"/>
  <c r="I21" i="53"/>
  <c r="I18" i="24"/>
  <c r="I18" i="71"/>
  <c r="I16" i="71"/>
  <c r="I15" i="82"/>
  <c r="I13" i="108"/>
  <c r="I12" i="110"/>
  <c r="I12" i="75"/>
  <c r="I23" i="108"/>
  <c r="F33" i="122"/>
  <c r="F9" i="51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3" i="110" s="1"/>
  <c r="I12" i="77"/>
  <c r="H23" i="69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H22" i="124"/>
  <c r="F22" i="124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F37" i="126" s="1"/>
  <c r="H40" i="126"/>
  <c r="E40" i="126"/>
  <c r="F40" i="126" s="1"/>
  <c r="H44" i="126"/>
  <c r="E44" i="126"/>
  <c r="F44" i="126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E35" i="130"/>
  <c r="F35" i="130" s="1"/>
  <c r="I35" i="130" s="1"/>
  <c r="I41" i="77"/>
  <c r="I45" i="77"/>
  <c r="I37" i="69"/>
  <c r="I46" i="69"/>
  <c r="I21" i="126"/>
  <c r="I17" i="126"/>
  <c r="H33" i="130"/>
  <c r="F37" i="119"/>
  <c r="F35" i="108"/>
  <c r="I16" i="137"/>
  <c r="J16" i="137" s="1"/>
  <c r="I18" i="137"/>
  <c r="E24" i="135"/>
  <c r="H24" i="135"/>
  <c r="E24" i="141"/>
  <c r="H24" i="141"/>
  <c r="G13" i="140"/>
  <c r="H24" i="140"/>
  <c r="E24" i="139"/>
  <c r="E24" i="138"/>
  <c r="E24" i="137"/>
  <c r="H24" i="137"/>
  <c r="H47" i="136"/>
  <c r="G13" i="136"/>
  <c r="J13" i="136" s="1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I44" i="93" s="1"/>
  <c r="F33" i="127"/>
  <c r="G14" i="134"/>
  <c r="J14" i="134" s="1"/>
  <c r="H24" i="97"/>
  <c r="G13" i="139"/>
  <c r="I13" i="139"/>
  <c r="G14" i="139"/>
  <c r="I14" i="139"/>
  <c r="I43" i="71"/>
  <c r="I43" i="70"/>
  <c r="I43" i="93"/>
  <c r="F43" i="53"/>
  <c r="I43" i="53" s="1"/>
  <c r="F43" i="108"/>
  <c r="G43" i="137" s="1"/>
  <c r="F43" i="136"/>
  <c r="F43" i="23"/>
  <c r="F35" i="23"/>
  <c r="I35" i="23" s="1"/>
  <c r="I13" i="137"/>
  <c r="G13" i="137"/>
  <c r="J13" i="137" s="1"/>
  <c r="H12" i="70"/>
  <c r="F12" i="24"/>
  <c r="H12" i="24"/>
  <c r="F12" i="108"/>
  <c r="H12" i="108"/>
  <c r="F12" i="137"/>
  <c r="I12" i="137" s="1"/>
  <c r="J15" i="135"/>
  <c r="J17" i="135"/>
  <c r="J18" i="135"/>
  <c r="J19" i="135"/>
  <c r="J21" i="135"/>
  <c r="F29" i="51"/>
  <c r="F31" i="51"/>
  <c r="I35" i="122"/>
  <c r="I16" i="140"/>
  <c r="I18" i="140"/>
  <c r="J18" i="140" s="1"/>
  <c r="I35" i="82"/>
  <c r="I35" i="115"/>
  <c r="I13" i="75"/>
  <c r="I35" i="138"/>
  <c r="D47" i="138"/>
  <c r="I35" i="76"/>
  <c r="H47" i="97"/>
  <c r="F35" i="97"/>
  <c r="G35" i="138" s="1"/>
  <c r="I14" i="76"/>
  <c r="I14" i="138"/>
  <c r="F24" i="97"/>
  <c r="J14" i="138"/>
  <c r="J16" i="138"/>
  <c r="J22" i="138"/>
  <c r="G12" i="138"/>
  <c r="J14" i="139"/>
  <c r="G43" i="136"/>
  <c r="H35" i="129"/>
  <c r="E35" i="129"/>
  <c r="F35" i="129" s="1"/>
  <c r="H35" i="128"/>
  <c r="E35" i="128"/>
  <c r="F35" i="128" s="1"/>
  <c r="I12" i="128" l="1"/>
  <c r="I33" i="110"/>
  <c r="I33" i="114"/>
  <c r="I46" i="23"/>
  <c r="I27" i="23"/>
  <c r="I14" i="23"/>
  <c r="F33" i="110"/>
  <c r="H33" i="122"/>
  <c r="I28" i="124"/>
  <c r="I13" i="124"/>
  <c r="I21" i="93"/>
  <c r="I22" i="76"/>
  <c r="I14" i="130"/>
  <c r="I45" i="53"/>
  <c r="I35" i="137"/>
  <c r="G21" i="136"/>
  <c r="J21" i="136" s="1"/>
  <c r="G17" i="136"/>
  <c r="I15" i="136"/>
  <c r="I23" i="136"/>
  <c r="G15" i="138"/>
  <c r="J15" i="138" s="1"/>
  <c r="G18" i="138"/>
  <c r="J18" i="138" s="1"/>
  <c r="I13" i="138"/>
  <c r="J13" i="138" s="1"/>
  <c r="I19" i="138"/>
  <c r="J19" i="138" s="1"/>
  <c r="G17" i="140"/>
  <c r="I17" i="140"/>
  <c r="I20" i="140"/>
  <c r="J20" i="140" s="1"/>
  <c r="D47" i="140"/>
  <c r="H47" i="140"/>
  <c r="D47" i="141"/>
  <c r="G20" i="135"/>
  <c r="J20" i="135" s="1"/>
  <c r="H24" i="138"/>
  <c r="H24" i="120"/>
  <c r="H51" i="120" s="1"/>
  <c r="I51" i="120" s="1"/>
  <c r="I12" i="124"/>
  <c r="I16" i="135"/>
  <c r="J16" i="135" s="1"/>
  <c r="I37" i="126"/>
  <c r="I22" i="124"/>
  <c r="H17" i="71"/>
  <c r="I17" i="71" s="1"/>
  <c r="H19" i="24"/>
  <c r="I19" i="24" s="1"/>
  <c r="F15" i="53"/>
  <c r="I15" i="53" s="1"/>
  <c r="I45" i="120"/>
  <c r="I30" i="120"/>
  <c r="F24" i="125"/>
  <c r="H52" i="132" s="1"/>
  <c r="I46" i="125"/>
  <c r="G19" i="136"/>
  <c r="G18" i="136"/>
  <c r="I16" i="136"/>
  <c r="J17" i="138"/>
  <c r="H33" i="137"/>
  <c r="I12" i="140"/>
  <c r="I13" i="140"/>
  <c r="I21" i="140"/>
  <c r="H18" i="108"/>
  <c r="E38" i="70"/>
  <c r="F38" i="70" s="1"/>
  <c r="F23" i="53"/>
  <c r="I23" i="53" s="1"/>
  <c r="F36" i="141"/>
  <c r="I30" i="82"/>
  <c r="H33" i="121"/>
  <c r="I44" i="123"/>
  <c r="H47" i="123"/>
  <c r="I22" i="123"/>
  <c r="H24" i="123"/>
  <c r="H51" i="123" s="1"/>
  <c r="I51" i="123" s="1"/>
  <c r="I28" i="134"/>
  <c r="H27" i="142"/>
  <c r="G19" i="140"/>
  <c r="I33" i="113"/>
  <c r="I35" i="129"/>
  <c r="J13" i="139"/>
  <c r="I50" i="23"/>
  <c r="I24" i="97"/>
  <c r="I33" i="75"/>
  <c r="H24" i="23"/>
  <c r="I22" i="23"/>
  <c r="I14" i="93"/>
  <c r="I38" i="122"/>
  <c r="G26" i="134"/>
  <c r="I28" i="115"/>
  <c r="I33" i="115" s="1"/>
  <c r="I29" i="82"/>
  <c r="I21" i="123"/>
  <c r="I13" i="123"/>
  <c r="I17" i="127"/>
  <c r="I26" i="129"/>
  <c r="I18" i="136"/>
  <c r="H28" i="142"/>
  <c r="D47" i="139"/>
  <c r="I14" i="140"/>
  <c r="J14" i="140" s="1"/>
  <c r="I22" i="140"/>
  <c r="J22" i="140" s="1"/>
  <c r="I23" i="140"/>
  <c r="J13" i="140"/>
  <c r="I37" i="119"/>
  <c r="I44" i="126"/>
  <c r="E35" i="71"/>
  <c r="F14" i="75"/>
  <c r="I14" i="75" s="1"/>
  <c r="I28" i="93"/>
  <c r="I13" i="93"/>
  <c r="I44" i="113"/>
  <c r="I22" i="113"/>
  <c r="I14" i="113"/>
  <c r="I28" i="141"/>
  <c r="I15" i="119"/>
  <c r="I16" i="127"/>
  <c r="G15" i="139"/>
  <c r="G23" i="139"/>
  <c r="G13" i="134"/>
  <c r="H24" i="134"/>
  <c r="G23" i="136"/>
  <c r="J23" i="136" s="1"/>
  <c r="I19" i="136"/>
  <c r="H29" i="142"/>
  <c r="H33" i="140"/>
  <c r="I13" i="122"/>
  <c r="I33" i="111"/>
  <c r="I20" i="23"/>
  <c r="H22" i="75"/>
  <c r="I22" i="75" s="1"/>
  <c r="H20" i="70"/>
  <c r="I20" i="70" s="1"/>
  <c r="I42" i="97"/>
  <c r="I43" i="69"/>
  <c r="I27" i="112"/>
  <c r="I33" i="112" s="1"/>
  <c r="I30" i="96"/>
  <c r="I33" i="96" s="1"/>
  <c r="I28" i="77"/>
  <c r="I33" i="77" s="1"/>
  <c r="I26" i="76"/>
  <c r="I33" i="76" s="1"/>
  <c r="I30" i="97"/>
  <c r="I33" i="97" s="1"/>
  <c r="I28" i="71"/>
  <c r="I26" i="70"/>
  <c r="I33" i="70" s="1"/>
  <c r="I30" i="108"/>
  <c r="I33" i="108" s="1"/>
  <c r="F24" i="75"/>
  <c r="F33" i="128"/>
  <c r="I31" i="140"/>
  <c r="I26" i="126"/>
  <c r="I33" i="126" s="1"/>
  <c r="G13" i="141"/>
  <c r="G21" i="141"/>
  <c r="J13" i="135"/>
  <c r="D47" i="137"/>
  <c r="G20" i="138"/>
  <c r="J20" i="138" s="1"/>
  <c r="H33" i="138"/>
  <c r="H47" i="138"/>
  <c r="G16" i="140"/>
  <c r="J16" i="140" s="1"/>
  <c r="E24" i="140"/>
  <c r="G21" i="140"/>
  <c r="I44" i="96"/>
  <c r="I45" i="112"/>
  <c r="E44" i="71"/>
  <c r="F44" i="71" s="1"/>
  <c r="I19" i="70"/>
  <c r="I28" i="23"/>
  <c r="I18" i="23"/>
  <c r="H42" i="69"/>
  <c r="I42" i="69" s="1"/>
  <c r="I12" i="82"/>
  <c r="I23" i="119"/>
  <c r="I20" i="120"/>
  <c r="I29" i="124"/>
  <c r="I33" i="124" s="1"/>
  <c r="I17" i="125"/>
  <c r="I15" i="134"/>
  <c r="I17" i="136"/>
  <c r="G20" i="136"/>
  <c r="I22" i="136"/>
  <c r="J22" i="136" s="1"/>
  <c r="B4" i="96"/>
  <c r="B4" i="129"/>
  <c r="B4" i="97"/>
  <c r="I33" i="82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3" i="108"/>
  <c r="E40" i="114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F14" i="70"/>
  <c r="I14" i="70" s="1"/>
  <c r="F22" i="70"/>
  <c r="H22" i="70"/>
  <c r="H19" i="71"/>
  <c r="F19" i="71"/>
  <c r="I24" i="123"/>
  <c r="H17" i="111"/>
  <c r="F17" i="111"/>
  <c r="F14" i="115"/>
  <c r="H14" i="115"/>
  <c r="D46" i="130"/>
  <c r="H46" i="127"/>
  <c r="E46" i="127"/>
  <c r="F46" i="127" s="1"/>
  <c r="H40" i="115"/>
  <c r="E40" i="115"/>
  <c r="E37" i="120"/>
  <c r="F37" i="120" s="1"/>
  <c r="G37" i="141" s="1"/>
  <c r="H37" i="120"/>
  <c r="E46" i="75"/>
  <c r="H46" i="75"/>
  <c r="E43" i="139"/>
  <c r="H43" i="96"/>
  <c r="E43" i="96"/>
  <c r="F43" i="96" s="1"/>
  <c r="H45" i="111"/>
  <c r="E45" i="111"/>
  <c r="F45" i="111" s="1"/>
  <c r="I16" i="77"/>
  <c r="F18" i="114"/>
  <c r="H18" i="114"/>
  <c r="H21" i="82"/>
  <c r="H24" i="82" s="1"/>
  <c r="F21" i="82"/>
  <c r="F16" i="122"/>
  <c r="H16" i="122"/>
  <c r="H24" i="122" s="1"/>
  <c r="H51" i="122" s="1"/>
  <c r="I51" i="122" s="1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H16" i="24"/>
  <c r="F16" i="24"/>
  <c r="I16" i="24" s="1"/>
  <c r="F21" i="137"/>
  <c r="F21" i="108"/>
  <c r="I21" i="108" s="1"/>
  <c r="F15" i="70"/>
  <c r="H15" i="70"/>
  <c r="I15" i="70" s="1"/>
  <c r="F23" i="70"/>
  <c r="H23" i="70"/>
  <c r="H20" i="71"/>
  <c r="F20" i="71"/>
  <c r="I20" i="71" s="1"/>
  <c r="H18" i="121"/>
  <c r="F18" i="121"/>
  <c r="D37" i="130"/>
  <c r="H37" i="127"/>
  <c r="I37" i="127" s="1"/>
  <c r="H36" i="82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71"/>
  <c r="I41" i="23"/>
  <c r="I20" i="77"/>
  <c r="E44" i="53"/>
  <c r="F44" i="53" s="1"/>
  <c r="F47" i="53" s="1"/>
  <c r="E43" i="121"/>
  <c r="F43" i="121" s="1"/>
  <c r="I43" i="121" s="1"/>
  <c r="I26" i="134"/>
  <c r="B4" i="127"/>
  <c r="B4" i="130"/>
  <c r="B4" i="122"/>
  <c r="H15" i="24"/>
  <c r="H24" i="24" s="1"/>
  <c r="F15" i="24"/>
  <c r="H19" i="53"/>
  <c r="F19" i="53"/>
  <c r="F14" i="137"/>
  <c r="H14" i="108"/>
  <c r="F22" i="137"/>
  <c r="H22" i="108"/>
  <c r="F20" i="76"/>
  <c r="H20" i="76"/>
  <c r="H15" i="110"/>
  <c r="F15" i="110"/>
  <c r="F12" i="112"/>
  <c r="H12" i="112"/>
  <c r="H24" i="112" s="1"/>
  <c r="F22" i="115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I35" i="141" s="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G27" i="14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E40" i="69"/>
  <c r="H40" i="69"/>
  <c r="E36" i="70"/>
  <c r="H36" i="70"/>
  <c r="F12" i="76"/>
  <c r="H12" i="76"/>
  <c r="F19" i="139"/>
  <c r="I19" i="139" s="1"/>
  <c r="H19" i="96"/>
  <c r="I19" i="96" s="1"/>
  <c r="F16" i="141"/>
  <c r="I16" i="141" s="1"/>
  <c r="H16" i="119"/>
  <c r="I16" i="119" s="1"/>
  <c r="E40" i="122"/>
  <c r="H40" i="122"/>
  <c r="E42" i="76"/>
  <c r="H42" i="76"/>
  <c r="H47" i="76" s="1"/>
  <c r="H40" i="110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E42" i="139"/>
  <c r="H42" i="96"/>
  <c r="E42" i="96"/>
  <c r="F42" i="96" s="1"/>
  <c r="H38" i="110"/>
  <c r="H47" i="110" s="1"/>
  <c r="E38" i="110"/>
  <c r="F38" i="110" s="1"/>
  <c r="F47" i="110" s="1"/>
  <c r="I33" i="132" s="1"/>
  <c r="H35" i="111"/>
  <c r="E35" i="111"/>
  <c r="F35" i="139" s="1"/>
  <c r="H44" i="111"/>
  <c r="E44" i="111"/>
  <c r="F44" i="111" s="1"/>
  <c r="E41" i="112"/>
  <c r="H41" i="112"/>
  <c r="E44" i="108"/>
  <c r="F44" i="108" s="1"/>
  <c r="G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F22" i="121"/>
  <c r="I22" i="121" s="1"/>
  <c r="F14" i="121"/>
  <c r="G30" i="134"/>
  <c r="I30" i="140"/>
  <c r="I30" i="141"/>
  <c r="H20" i="119"/>
  <c r="I20" i="119" s="1"/>
  <c r="I29" i="135"/>
  <c r="I23" i="125"/>
  <c r="I15" i="125"/>
  <c r="F24" i="53"/>
  <c r="H16" i="132" s="1"/>
  <c r="E37" i="96"/>
  <c r="F37" i="96" s="1"/>
  <c r="I37" i="96" s="1"/>
  <c r="G16" i="136"/>
  <c r="J16" i="136" s="1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H24" i="125"/>
  <c r="I18" i="124"/>
  <c r="I20" i="124"/>
  <c r="I35" i="124"/>
  <c r="I35" i="134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J35" i="136" s="1"/>
  <c r="F35" i="136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P51" i="132" s="1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Q23" i="132" s="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I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13"/>
  <c r="G3" i="141"/>
  <c r="D17" i="51"/>
  <c r="G3" i="139"/>
  <c r="H27" i="132"/>
  <c r="P26" i="132"/>
  <c r="H26" i="132"/>
  <c r="J12" i="138"/>
  <c r="D10" i="51"/>
  <c r="D6" i="51"/>
  <c r="I12" i="53"/>
  <c r="I12" i="108"/>
  <c r="I12" i="23"/>
  <c r="I24" i="23" s="1"/>
  <c r="I12" i="136"/>
  <c r="I24" i="136" s="1"/>
  <c r="F24" i="93"/>
  <c r="H17" i="132" s="1"/>
  <c r="I20" i="93"/>
  <c r="I15" i="71"/>
  <c r="J19" i="136"/>
  <c r="H24" i="71"/>
  <c r="P23" i="132" s="1"/>
  <c r="H24" i="53"/>
  <c r="F20" i="108"/>
  <c r="I20" i="108" s="1"/>
  <c r="J20" i="136"/>
  <c r="J14" i="136"/>
  <c r="H15" i="132"/>
  <c r="F24" i="23"/>
  <c r="J17" i="136"/>
  <c r="H24" i="93"/>
  <c r="P17" i="132" s="1"/>
  <c r="F24" i="69"/>
  <c r="H15" i="69"/>
  <c r="I15" i="69" s="1"/>
  <c r="G35" i="135"/>
  <c r="J35" i="135" s="1"/>
  <c r="I35" i="123"/>
  <c r="I47" i="123" s="1"/>
  <c r="F47" i="123"/>
  <c r="F24" i="123"/>
  <c r="F35" i="120"/>
  <c r="P29" i="132"/>
  <c r="H51" i="75"/>
  <c r="I51" i="75" s="1"/>
  <c r="I24" i="138"/>
  <c r="H51" i="97"/>
  <c r="I51" i="97" s="1"/>
  <c r="H24" i="111"/>
  <c r="D9" i="51"/>
  <c r="D7" i="51"/>
  <c r="D5" i="51"/>
  <c r="J12" i="137"/>
  <c r="I24" i="93"/>
  <c r="I12" i="24"/>
  <c r="I12" i="69"/>
  <c r="F4" i="51"/>
  <c r="F10" i="51"/>
  <c r="I36" i="23"/>
  <c r="F47" i="23"/>
  <c r="H51" i="23"/>
  <c r="I51" i="23" s="1"/>
  <c r="P14" i="132"/>
  <c r="H48" i="75"/>
  <c r="P50" i="132"/>
  <c r="Q38" i="132"/>
  <c r="J31" i="136"/>
  <c r="I33" i="53"/>
  <c r="J29" i="136"/>
  <c r="J27" i="136"/>
  <c r="G51" i="140"/>
  <c r="G51" i="139"/>
  <c r="G51" i="138"/>
  <c r="G51" i="137"/>
  <c r="H47" i="111"/>
  <c r="Q34" i="132" s="1"/>
  <c r="I31" i="139"/>
  <c r="I29" i="139"/>
  <c r="H33" i="96"/>
  <c r="I26" i="139"/>
  <c r="I44" i="138"/>
  <c r="I30" i="138"/>
  <c r="I29" i="138"/>
  <c r="I27" i="138"/>
  <c r="H47" i="108"/>
  <c r="I31" i="137"/>
  <c r="I29" i="137"/>
  <c r="H33" i="108"/>
  <c r="Q20" i="132" s="1"/>
  <c r="I26" i="137"/>
  <c r="H47" i="53"/>
  <c r="Q16" i="132" s="1"/>
  <c r="G50" i="140"/>
  <c r="G50" i="139"/>
  <c r="G50" i="138"/>
  <c r="G50" i="137"/>
  <c r="F44" i="140"/>
  <c r="F44" i="114"/>
  <c r="I44" i="114" s="1"/>
  <c r="F36" i="140"/>
  <c r="F36" i="114"/>
  <c r="I36" i="114" s="1"/>
  <c r="I24" i="113"/>
  <c r="P27" i="132"/>
  <c r="H48" i="113"/>
  <c r="H54" i="113" s="1"/>
  <c r="H56" i="113" s="1"/>
  <c r="H60" i="113" s="1"/>
  <c r="H62" i="113" s="1"/>
  <c r="H47" i="126"/>
  <c r="Q53" i="132" s="1"/>
  <c r="I14" i="124"/>
  <c r="I16" i="124"/>
  <c r="H51" i="77"/>
  <c r="F46" i="119"/>
  <c r="P38" i="132"/>
  <c r="Q39" i="132"/>
  <c r="J30" i="136"/>
  <c r="I33" i="136"/>
  <c r="I30" i="139"/>
  <c r="I28" i="139"/>
  <c r="I27" i="139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45" i="70"/>
  <c r="I41" i="70"/>
  <c r="I38" i="70"/>
  <c r="I45" i="69"/>
  <c r="I41" i="69"/>
  <c r="I36" i="69"/>
  <c r="G30" i="140"/>
  <c r="F33" i="113"/>
  <c r="G30" i="139"/>
  <c r="G28" i="139"/>
  <c r="J28" i="139" s="1"/>
  <c r="G26" i="139"/>
  <c r="G30" i="138"/>
  <c r="G28" i="138"/>
  <c r="G26" i="138"/>
  <c r="G31" i="137"/>
  <c r="J31" i="137" s="1"/>
  <c r="G29" i="137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4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G29" i="139"/>
  <c r="J29" i="139" s="1"/>
  <c r="G27" i="139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2" i="132" s="1"/>
  <c r="F45" i="136"/>
  <c r="I43" i="24"/>
  <c r="F41" i="136"/>
  <c r="F38" i="136"/>
  <c r="F36" i="136"/>
  <c r="G28" i="136"/>
  <c r="G33" i="136" s="1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H33" i="123"/>
  <c r="F16" i="108"/>
  <c r="I16" i="108" s="1"/>
  <c r="H38" i="127"/>
  <c r="I38" i="127" s="1"/>
  <c r="H46" i="119"/>
  <c r="I46" i="141" s="1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H51" i="124"/>
  <c r="G44" i="138"/>
  <c r="J44" i="138" s="1"/>
  <c r="I44" i="75"/>
  <c r="I42" i="75"/>
  <c r="I40" i="75"/>
  <c r="I35" i="70"/>
  <c r="H39" i="132"/>
  <c r="I36" i="93"/>
  <c r="G45" i="135"/>
  <c r="I45" i="124"/>
  <c r="G36" i="135"/>
  <c r="I36" i="124"/>
  <c r="I24" i="140"/>
  <c r="P44" i="132"/>
  <c r="G41" i="138"/>
  <c r="I41" i="75"/>
  <c r="G46" i="135"/>
  <c r="I46" i="124"/>
  <c r="G44" i="135"/>
  <c r="I44" i="124"/>
  <c r="I42" i="124"/>
  <c r="G37" i="135"/>
  <c r="I37" i="124"/>
  <c r="J43" i="136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7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P53" i="132"/>
  <c r="P52" i="132"/>
  <c r="P45" i="132"/>
  <c r="G15" i="137"/>
  <c r="I15" i="137"/>
  <c r="I21" i="137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E22" i="142"/>
  <c r="E20" i="142"/>
  <c r="E18" i="142"/>
  <c r="E16" i="142"/>
  <c r="E14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1" i="142" l="1"/>
  <c r="I24" i="124"/>
  <c r="H48" i="111"/>
  <c r="J35" i="134"/>
  <c r="I33" i="141"/>
  <c r="I24" i="125"/>
  <c r="I41" i="139"/>
  <c r="H47" i="112"/>
  <c r="I24" i="119"/>
  <c r="J28" i="135"/>
  <c r="J27" i="141"/>
  <c r="I22" i="115"/>
  <c r="H24" i="108"/>
  <c r="I33" i="23"/>
  <c r="H47" i="120"/>
  <c r="I14" i="115"/>
  <c r="I48" i="97"/>
  <c r="I24" i="75"/>
  <c r="J18" i="136"/>
  <c r="J17" i="140"/>
  <c r="P15" i="132"/>
  <c r="H51" i="24"/>
  <c r="I51" i="24" s="1"/>
  <c r="J28" i="136"/>
  <c r="J29" i="137"/>
  <c r="I30" i="142"/>
  <c r="H48" i="120"/>
  <c r="H54" i="120" s="1"/>
  <c r="H56" i="120" s="1"/>
  <c r="H60" i="120" s="1"/>
  <c r="H62" i="120" s="1"/>
  <c r="J37" i="137"/>
  <c r="J27" i="139"/>
  <c r="J30" i="140"/>
  <c r="H48" i="71"/>
  <c r="J30" i="134"/>
  <c r="H47" i="82"/>
  <c r="Q41" i="132" s="1"/>
  <c r="I23" i="70"/>
  <c r="I45" i="111"/>
  <c r="H24" i="70"/>
  <c r="I45" i="82"/>
  <c r="J41" i="141"/>
  <c r="F35" i="71"/>
  <c r="F35" i="137"/>
  <c r="J44" i="137"/>
  <c r="I40" i="110"/>
  <c r="I19" i="142"/>
  <c r="I16" i="122"/>
  <c r="I24" i="122" s="1"/>
  <c r="Q35" i="132"/>
  <c r="J24" i="135"/>
  <c r="G26" i="142"/>
  <c r="I26" i="142"/>
  <c r="H48" i="23"/>
  <c r="Q21" i="132"/>
  <c r="Q17" i="132"/>
  <c r="G42" i="139"/>
  <c r="J42" i="139" s="1"/>
  <c r="H24" i="76"/>
  <c r="H51" i="76" s="1"/>
  <c r="I51" i="76" s="1"/>
  <c r="I12" i="112"/>
  <c r="I24" i="112" s="1"/>
  <c r="I21" i="82"/>
  <c r="I24" i="82" s="1"/>
  <c r="I46" i="127"/>
  <c r="G24" i="138"/>
  <c r="I28" i="142"/>
  <c r="Q22" i="132"/>
  <c r="J21" i="140"/>
  <c r="G30" i="142"/>
  <c r="H48" i="126"/>
  <c r="H54" i="126" s="1"/>
  <c r="H56" i="126" s="1"/>
  <c r="H60" i="126" s="1"/>
  <c r="H62" i="126" s="1"/>
  <c r="J45" i="135"/>
  <c r="I48" i="113"/>
  <c r="H24" i="115"/>
  <c r="P40" i="132" s="1"/>
  <c r="H24" i="110"/>
  <c r="H48" i="110" s="1"/>
  <c r="F48" i="53"/>
  <c r="F54" i="53" s="1"/>
  <c r="F56" i="53" s="1"/>
  <c r="F60" i="53" s="1"/>
  <c r="F62" i="53" s="1"/>
  <c r="E47" i="126"/>
  <c r="J30" i="139"/>
  <c r="I44" i="108"/>
  <c r="I29" i="142"/>
  <c r="I47" i="23"/>
  <c r="J24" i="138"/>
  <c r="F24" i="122"/>
  <c r="H47" i="132" s="1"/>
  <c r="I15" i="24"/>
  <c r="I24" i="24" s="1"/>
  <c r="I18" i="114"/>
  <c r="I24" i="114" s="1"/>
  <c r="I22" i="70"/>
  <c r="H51" i="121"/>
  <c r="I51" i="121" s="1"/>
  <c r="P46" i="132"/>
  <c r="P20" i="132"/>
  <c r="H51" i="108"/>
  <c r="I51" i="108" s="1"/>
  <c r="Q28" i="132"/>
  <c r="H48" i="76"/>
  <c r="H54" i="76" s="1"/>
  <c r="Q33" i="132"/>
  <c r="P35" i="132"/>
  <c r="H51" i="112"/>
  <c r="I51" i="112" s="1"/>
  <c r="H48" i="112"/>
  <c r="H54" i="112" s="1"/>
  <c r="H56" i="112" s="1"/>
  <c r="H60" i="112" s="1"/>
  <c r="H62" i="112" s="1"/>
  <c r="R35" i="132" s="1"/>
  <c r="H51" i="82"/>
  <c r="I51" i="82" s="1"/>
  <c r="P41" i="132"/>
  <c r="H51" i="110"/>
  <c r="I51" i="110" s="1"/>
  <c r="P33" i="132"/>
  <c r="H48" i="77"/>
  <c r="Q29" i="132"/>
  <c r="I12" i="96"/>
  <c r="I24" i="96" s="1"/>
  <c r="H24" i="96"/>
  <c r="H48" i="96" s="1"/>
  <c r="G27" i="142"/>
  <c r="F42" i="135"/>
  <c r="P47" i="132"/>
  <c r="P48" i="132" s="1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F35" i="121"/>
  <c r="E47" i="121"/>
  <c r="I41" i="125"/>
  <c r="E47" i="53"/>
  <c r="I23" i="110"/>
  <c r="F40" i="125"/>
  <c r="E47" i="125"/>
  <c r="H47" i="24"/>
  <c r="I38" i="77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48" i="123"/>
  <c r="I16" i="132"/>
  <c r="I38" i="110"/>
  <c r="I47" i="110" s="1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J40" i="138" s="1"/>
  <c r="F24" i="112"/>
  <c r="H35" i="132" s="1"/>
  <c r="I47" i="82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I41" i="115"/>
  <c r="I15" i="110"/>
  <c r="I24" i="110" s="1"/>
  <c r="F24" i="110"/>
  <c r="I19" i="53"/>
  <c r="I24" i="53" s="1"/>
  <c r="Q51" i="132"/>
  <c r="E47" i="120"/>
  <c r="H37" i="130"/>
  <c r="E37" i="130"/>
  <c r="F37" i="130" s="1"/>
  <c r="F40" i="115"/>
  <c r="E47" i="115"/>
  <c r="I35" i="139"/>
  <c r="I35" i="142" s="1"/>
  <c r="F24" i="77"/>
  <c r="H29" i="132" s="1"/>
  <c r="H30" i="132" s="1"/>
  <c r="I15" i="77"/>
  <c r="I24" i="77" s="1"/>
  <c r="F42" i="71"/>
  <c r="E47" i="71"/>
  <c r="I15" i="115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I47" i="140" s="1"/>
  <c r="F38" i="141"/>
  <c r="J28" i="138"/>
  <c r="I42" i="126"/>
  <c r="I47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H13" i="51" s="1"/>
  <c r="I33" i="135"/>
  <c r="E47" i="77"/>
  <c r="F40" i="122"/>
  <c r="E47" i="122"/>
  <c r="F35" i="114"/>
  <c r="F35" i="140"/>
  <c r="E47" i="114"/>
  <c r="I19" i="71"/>
  <c r="I24" i="71" s="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3" i="132"/>
  <c r="F24" i="127"/>
  <c r="I12" i="127"/>
  <c r="I24" i="127" s="1"/>
  <c r="I48" i="23"/>
  <c r="H48" i="93"/>
  <c r="H54" i="93" s="1"/>
  <c r="H56" i="93" s="1"/>
  <c r="H60" i="93" s="1"/>
  <c r="H62" i="93" s="1"/>
  <c r="H48" i="53"/>
  <c r="P16" i="132"/>
  <c r="P18" i="132" s="1"/>
  <c r="J50" i="139"/>
  <c r="I41" i="132"/>
  <c r="Q45" i="132"/>
  <c r="F35" i="141"/>
  <c r="F35" i="142" s="1"/>
  <c r="I29" i="132"/>
  <c r="J43" i="139"/>
  <c r="I46" i="130"/>
  <c r="I44" i="130"/>
  <c r="I47" i="53"/>
  <c r="F47" i="140"/>
  <c r="J50" i="138"/>
  <c r="J50" i="140"/>
  <c r="H38" i="132"/>
  <c r="F56" i="82"/>
  <c r="F60" i="82" s="1"/>
  <c r="H51" i="71"/>
  <c r="I51" i="71" s="1"/>
  <c r="H51" i="53"/>
  <c r="I51" i="53" s="1"/>
  <c r="H14" i="132"/>
  <c r="H18" i="132" s="1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I51" i="77"/>
  <c r="I51" i="138"/>
  <c r="R38" i="132"/>
  <c r="H20" i="51"/>
  <c r="P22" i="132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3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I42" i="130"/>
  <c r="I40" i="130"/>
  <c r="H47" i="130"/>
  <c r="J17" i="137"/>
  <c r="H54" i="125"/>
  <c r="H56" i="125" s="1"/>
  <c r="H60" i="125" s="1"/>
  <c r="H62" i="125" s="1"/>
  <c r="F47" i="124"/>
  <c r="Q24" i="132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G41" i="137"/>
  <c r="J41" i="137" s="1"/>
  <c r="I41" i="108"/>
  <c r="G38" i="137"/>
  <c r="J38" i="137" s="1"/>
  <c r="I38" i="108"/>
  <c r="F47" i="108"/>
  <c r="J15" i="137"/>
  <c r="G15" i="142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5" i="132"/>
  <c r="H25" i="51"/>
  <c r="I51" i="93"/>
  <c r="I51" i="136"/>
  <c r="F36" i="130"/>
  <c r="E47" i="130"/>
  <c r="I24" i="141"/>
  <c r="I48" i="141" s="1"/>
  <c r="E24" i="142"/>
  <c r="I23" i="142"/>
  <c r="G16" i="142"/>
  <c r="J16" i="142" s="1"/>
  <c r="J13" i="141"/>
  <c r="J42" i="140"/>
  <c r="J46" i="140"/>
  <c r="J46" i="141"/>
  <c r="I13" i="142"/>
  <c r="J13" i="142" s="1"/>
  <c r="G19" i="134"/>
  <c r="J19" i="134" s="1"/>
  <c r="G23" i="134"/>
  <c r="E47" i="119"/>
  <c r="J37" i="135"/>
  <c r="J42" i="135"/>
  <c r="J44" i="135"/>
  <c r="J46" i="135"/>
  <c r="J41" i="138"/>
  <c r="J45" i="138"/>
  <c r="I47" i="124"/>
  <c r="I48" i="124" s="1"/>
  <c r="I45" i="127"/>
  <c r="I47" i="138"/>
  <c r="I48" i="140" l="1"/>
  <c r="J33" i="135"/>
  <c r="P42" i="132"/>
  <c r="J15" i="142"/>
  <c r="I45" i="134"/>
  <c r="I45" i="142" s="1"/>
  <c r="I48" i="82"/>
  <c r="I36" i="142"/>
  <c r="J36" i="140"/>
  <c r="H51" i="115"/>
  <c r="I51" i="115" s="1"/>
  <c r="G35" i="137"/>
  <c r="J35" i="137" s="1"/>
  <c r="I35" i="71"/>
  <c r="Q30" i="132"/>
  <c r="I48" i="126"/>
  <c r="G33" i="142"/>
  <c r="I42" i="134"/>
  <c r="I42" i="142" s="1"/>
  <c r="I24" i="115"/>
  <c r="J33" i="141"/>
  <c r="I54" i="141"/>
  <c r="I56" i="141" s="1"/>
  <c r="I60" i="141" s="1"/>
  <c r="I62" i="141" s="1"/>
  <c r="I41" i="134"/>
  <c r="I41" i="142" s="1"/>
  <c r="I47" i="77"/>
  <c r="I48" i="77" s="1"/>
  <c r="H48" i="82"/>
  <c r="Q36" i="132"/>
  <c r="Q54" i="132"/>
  <c r="H54" i="132"/>
  <c r="I35" i="111"/>
  <c r="I47" i="111" s="1"/>
  <c r="I48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I35" i="114"/>
  <c r="I40" i="93"/>
  <c r="I47" i="93" s="1"/>
  <c r="I48" i="93" s="1"/>
  <c r="F47" i="93"/>
  <c r="F48" i="110"/>
  <c r="F54" i="110" s="1"/>
  <c r="H33" i="132"/>
  <c r="H36" i="132" s="1"/>
  <c r="J22" i="137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Q48" i="132" s="1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47" i="75" s="1"/>
  <c r="I48" i="75" s="1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F47" i="125"/>
  <c r="P32" i="132"/>
  <c r="P36" i="132" s="1"/>
  <c r="H51" i="96"/>
  <c r="I36" i="70"/>
  <c r="I47" i="70" s="1"/>
  <c r="I48" i="70" s="1"/>
  <c r="F47" i="70"/>
  <c r="I22" i="132" s="1"/>
  <c r="F47" i="71"/>
  <c r="I42" i="71"/>
  <c r="G42" i="137"/>
  <c r="J42" i="137" s="1"/>
  <c r="I24" i="76"/>
  <c r="I40" i="69"/>
  <c r="I47" i="69" s="1"/>
  <c r="I48" i="69" s="1"/>
  <c r="F47" i="69"/>
  <c r="G40" i="137"/>
  <c r="J40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J46" i="132" s="1"/>
  <c r="H56" i="121"/>
  <c r="H60" i="121" s="1"/>
  <c r="F62" i="82"/>
  <c r="J41" i="132" s="1"/>
  <c r="H56" i="132"/>
  <c r="J35" i="14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111"/>
  <c r="H54" i="71"/>
  <c r="H54" i="53"/>
  <c r="H51" i="69"/>
  <c r="I51" i="69" s="1"/>
  <c r="P21" i="132"/>
  <c r="P24" i="132" s="1"/>
  <c r="H48" i="69"/>
  <c r="F48" i="120"/>
  <c r="F54" i="120" s="1"/>
  <c r="I45" i="132"/>
  <c r="R44" i="132"/>
  <c r="H8" i="51"/>
  <c r="R20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H7" i="51"/>
  <c r="R17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G35" i="142" l="1"/>
  <c r="J35" i="142" s="1"/>
  <c r="G47" i="137"/>
  <c r="I47" i="71"/>
  <c r="I48" i="71" s="1"/>
  <c r="J24" i="137"/>
  <c r="J47" i="138"/>
  <c r="J48" i="138" s="1"/>
  <c r="J54" i="138" s="1"/>
  <c r="J56" i="138" s="1"/>
  <c r="J47" i="137"/>
  <c r="J48" i="137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G48" i="138" s="1"/>
  <c r="G54" i="138" s="1"/>
  <c r="G56" i="138" s="1"/>
  <c r="G60" i="138" s="1"/>
  <c r="F48" i="70"/>
  <c r="F54" i="70" s="1"/>
  <c r="F56" i="70" s="1"/>
  <c r="F60" i="70" s="1"/>
  <c r="F62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I21" i="132"/>
  <c r="I24" i="132" s="1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H27" i="51"/>
  <c r="R47" i="132"/>
  <c r="F48" i="76"/>
  <c r="F54" i="76" s="1"/>
  <c r="I28" i="132"/>
  <c r="I30" i="132" s="1"/>
  <c r="F48" i="115"/>
  <c r="F54" i="115" s="1"/>
  <c r="I54" i="139"/>
  <c r="I56" i="139" s="1"/>
  <c r="I60" i="139" s="1"/>
  <c r="I62" i="139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F56" i="75"/>
  <c r="F60" i="75" s="1"/>
  <c r="I54" i="75"/>
  <c r="I56" i="75" s="1"/>
  <c r="I59" i="132"/>
  <c r="J9" i="51"/>
  <c r="J21" i="132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8" i="132"/>
  <c r="F48" i="129"/>
  <c r="F54" i="129" s="1"/>
  <c r="I44" i="132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I47" i="134"/>
  <c r="I48" i="134" s="1"/>
  <c r="I24" i="130"/>
  <c r="I48" i="130" s="1"/>
  <c r="J24" i="142"/>
  <c r="Q58" i="132"/>
  <c r="Q60" i="132" s="1"/>
  <c r="Q62" i="132" s="1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56" i="114"/>
  <c r="F60" i="114" s="1"/>
  <c r="I54" i="114"/>
  <c r="I56" i="114" s="1"/>
  <c r="G15" i="51"/>
  <c r="I15" i="51" s="1"/>
  <c r="L29" i="132"/>
  <c r="S29" i="132"/>
  <c r="T29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G62" i="138" l="1"/>
  <c r="J62" i="138" s="1"/>
  <c r="J60" i="138"/>
  <c r="J60" i="137"/>
  <c r="I54" i="70"/>
  <c r="I56" i="70" s="1"/>
  <c r="I60" i="70"/>
  <c r="H16" i="5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59" i="132"/>
  <c r="F48" i="128"/>
  <c r="F54" i="128" s="1"/>
  <c r="H34" i="51" l="1"/>
  <c r="I54" i="130"/>
  <c r="I56" i="130" s="1"/>
  <c r="I26" i="51"/>
  <c r="I60" i="132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 s="1"/>
  <c r="H35" i="51"/>
  <c r="J60" i="139"/>
  <c r="G62" i="139"/>
  <c r="J62" i="139" s="1"/>
  <c r="G48" i="134"/>
  <c r="G54" i="134" s="1"/>
  <c r="G56" i="134" s="1"/>
  <c r="G60" i="134" s="1"/>
  <c r="G62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 s="1"/>
  <c r="F62" i="96"/>
  <c r="I60" i="96"/>
  <c r="S26" i="132"/>
  <c r="T26" i="132" s="1"/>
  <c r="L26" i="132"/>
  <c r="L50" i="132"/>
  <c r="S50" i="132"/>
  <c r="T50" i="132" s="1"/>
  <c r="S38" i="132"/>
  <c r="T38" i="132" s="1"/>
  <c r="L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15" i="132"/>
  <c r="J5" i="51"/>
  <c r="I62" i="24"/>
  <c r="L22" i="132"/>
  <c r="S22" i="132"/>
  <c r="T22" i="132" s="1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L53" i="132"/>
  <c r="S53" i="132"/>
  <c r="T53" i="132" s="1"/>
  <c r="I54" i="134"/>
  <c r="I56" i="134" s="1"/>
  <c r="I60" i="134" s="1"/>
  <c r="I62" i="134" s="1"/>
  <c r="J54" i="134" l="1"/>
  <c r="J56" i="134" s="1"/>
  <c r="J28" i="132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J54" i="132" s="1"/>
  <c r="I62" i="125"/>
  <c r="G30" i="51" s="1"/>
  <c r="I30" i="51" s="1"/>
  <c r="S41" i="132"/>
  <c r="T41" i="132" s="1"/>
  <c r="L33" i="132"/>
  <c r="S33" i="132"/>
  <c r="T33" i="132" s="1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 s="1"/>
  <c r="R36" i="132"/>
  <c r="G11" i="51"/>
  <c r="I11" i="51" s="1"/>
  <c r="S23" i="132"/>
  <c r="T23" i="132" s="1"/>
  <c r="G6" i="51"/>
  <c r="I6" i="51" s="1"/>
  <c r="R18" i="132"/>
  <c r="S16" i="132"/>
  <c r="T16" i="132" s="1"/>
  <c r="R24" i="132"/>
  <c r="S21" i="132"/>
  <c r="T21" i="132" s="1"/>
  <c r="G9" i="51"/>
  <c r="I9" i="51" s="1"/>
  <c r="G25" i="51"/>
  <c r="I25" i="51" s="1"/>
  <c r="L45" i="132"/>
  <c r="S45" i="132"/>
  <c r="T45" i="132" s="1"/>
  <c r="I62" i="96"/>
  <c r="J16" i="51"/>
  <c r="J32" i="132"/>
  <c r="J62" i="134"/>
  <c r="G62" i="142"/>
  <c r="J59" i="132"/>
  <c r="I62" i="130"/>
  <c r="G8" i="51"/>
  <c r="I8" i="51" s="1"/>
  <c r="L27" i="132"/>
  <c r="S27" i="132"/>
  <c r="T27" i="132" s="1"/>
  <c r="G5" i="51"/>
  <c r="I5" i="51" s="1"/>
  <c r="L15" i="132"/>
  <c r="J18" i="132"/>
  <c r="S15" i="132"/>
  <c r="T15" i="132" s="1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T20" i="132" s="1"/>
  <c r="J24" i="132"/>
  <c r="J44" i="132"/>
  <c r="I62" i="119"/>
  <c r="J58" i="132"/>
  <c r="I62" i="129"/>
  <c r="G13" i="51"/>
  <c r="I13" i="51" s="1"/>
  <c r="L39" i="132"/>
  <c r="S39" i="132"/>
  <c r="T39" i="132" s="1"/>
  <c r="G56" i="142"/>
  <c r="J56" i="132"/>
  <c r="I62" i="127"/>
  <c r="L51" i="132"/>
  <c r="S51" i="132"/>
  <c r="T51" i="132" s="1"/>
  <c r="R60" i="132"/>
  <c r="F62" i="128"/>
  <c r="I60" i="128"/>
  <c r="L40" i="132" l="1"/>
  <c r="S40" i="132"/>
  <c r="T40" i="132" s="1"/>
  <c r="J42" i="132"/>
  <c r="S17" i="132"/>
  <c r="T17" i="132" s="1"/>
  <c r="L17" i="132"/>
  <c r="L35" i="132"/>
  <c r="S35" i="132"/>
  <c r="T35" i="132" s="1"/>
  <c r="L52" i="132"/>
  <c r="S52" i="132"/>
  <c r="T52" i="132" s="1"/>
  <c r="S47" i="132"/>
  <c r="T47" i="132" s="1"/>
  <c r="L47" i="132"/>
  <c r="L28" i="132"/>
  <c r="S28" i="132"/>
  <c r="T28" i="132" s="1"/>
  <c r="I29" i="51"/>
  <c r="L32" i="132"/>
  <c r="J36" i="132"/>
  <c r="S32" i="132"/>
  <c r="T32" i="132" s="1"/>
  <c r="G16" i="51"/>
  <c r="I16" i="51" s="1"/>
  <c r="J57" i="132"/>
  <c r="J60" i="132" s="1"/>
  <c r="S60" i="132" s="1"/>
  <c r="T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 s="1"/>
  <c r="L56" i="132"/>
  <c r="S56" i="132"/>
  <c r="T56" i="132" s="1"/>
  <c r="L58" i="132"/>
  <c r="S58" i="132"/>
  <c r="T58" i="132" s="1"/>
  <c r="L44" i="132"/>
  <c r="J48" i="132"/>
  <c r="S44" i="132"/>
  <c r="T44" i="132" s="1"/>
  <c r="S24" i="132"/>
  <c r="T24" i="132" s="1"/>
  <c r="S18" i="132"/>
  <c r="T18" i="132" s="1"/>
  <c r="S59" i="132"/>
  <c r="T59" i="132" s="1"/>
  <c r="L59" i="132"/>
  <c r="J54" i="142"/>
  <c r="G34" i="51"/>
  <c r="I34" i="51" s="1"/>
  <c r="S30" i="132"/>
  <c r="T30" i="132" s="1"/>
  <c r="G35" i="51"/>
  <c r="I35" i="51" s="1"/>
  <c r="J62" i="142"/>
  <c r="S42" i="132" l="1"/>
  <c r="T42" i="132" s="1"/>
  <c r="J62" i="132"/>
  <c r="S36" i="132"/>
  <c r="T36" i="132" s="1"/>
  <c r="S48" i="132"/>
  <c r="T48" i="132" s="1"/>
  <c r="S57" i="132"/>
  <c r="T57" i="132" s="1"/>
  <c r="L57" i="132"/>
  <c r="G33" i="51"/>
  <c r="I33" i="51" s="1"/>
  <c r="S62" i="132" l="1"/>
  <c r="T62" i="132" s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<sst xmlns="http://schemas.openxmlformats.org/spreadsheetml/2006/main" count="2774" uniqueCount="223">
  <si>
    <t>DA LEGGERE CON ATTENZIONE</t>
  </si>
  <si>
    <t>Istruzioni</t>
  </si>
  <si>
    <t xml:space="preserve">Il presente file consente di raccogliere e trasmettere i dati economici della proposta 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</si>
  <si>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</si>
  <si>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t>1) Scheda Progetto</t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</si>
  <si>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</si>
  <si>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I dati da inserire sono quelli delle celle colorate in celeste.</t>
  </si>
  <si>
    <t>I dati da inserire riguardano:</t>
  </si>
  <si>
    <t xml:space="preserve">  1.1)  Nome Progetto</t>
  </si>
  <si>
    <t xml:space="preserve">  1.2)  Il numero del bando</t>
  </si>
  <si>
    <t xml:space="preserve">  1.3)  Il numero della proposta</t>
  </si>
  <si>
    <t xml:space="preserve">  1.4)  Nome Nodi (max 8 nodi)</t>
  </si>
  <si>
    <t xml:space="preserve">  1.5) la tipologia attività (Ricerca/Sviluppo)</t>
  </si>
  <si>
    <t>Le colonne colorate in bianco riportano i valori economici dei WP#### e il finanziamento richiesto.</t>
  </si>
  <si>
    <t>2) Schede PSSA3_####</t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</si>
  <si>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</si>
  <si>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</si>
  <si>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</si>
  <si>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Occorre riempire le celle colorate in celeste per le schede dei WP a cui corrisponde un WPD</t>
  </si>
  <si>
    <t>I dati da inserire obbligatoriamente sono:</t>
  </si>
  <si>
    <t xml:space="preserve">  2.1)  La ditta  responsabile di ogni WP,  il nome del responsabile del WP, il titolo del WP (cella D7), </t>
  </si>
  <si>
    <t xml:space="preserve">  2.2) il costo orario del personale secondo i profili identificati nel bando </t>
  </si>
  <si>
    <t xml:space="preserve">DI SEGUITO (IN ROSSO) SI RIPORTA LA NOTA AGGIUNTIVA PER UNIVERSITA'/DIPARTIMENTI  E ENTI PUBBLICI DI RICERCA : </t>
  </si>
  <si>
    <t>Le Università, gli Istituti Pubblici di Ricerca effettueranno la valorizzazione delle ore dirette vendibili nel seguente modo: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</si>
  <si>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</si>
  <si>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</si>
  <si>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t xml:space="preserve">Per gli eventuali assegni di ricerca si farà riferimento alla legge 449/97 art.51, comma 6 e successivi decreti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</si>
  <si>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</si>
  <si>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</si>
  <si>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>I fogli sono protetti per evitare errati inserimenti.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</si>
  <si>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</si>
  <si>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</si>
  <si>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</si>
  <si>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</si>
  <si>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</si>
  <si>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</si>
  <si>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>ESEMPIO</t>
  </si>
  <si>
    <t>All. 4 Offerta Economica Bando</t>
  </si>
  <si>
    <t>Intensità Aiuto</t>
  </si>
  <si>
    <t xml:space="preserve">Grandi Imprese </t>
  </si>
  <si>
    <t>Piccola Impresa e micro impresa</t>
  </si>
  <si>
    <t>Media Impresa</t>
  </si>
  <si>
    <t>Organismi di Ricerca</t>
  </si>
  <si>
    <t>Nome progetto :</t>
  </si>
  <si>
    <r>
      <t>Regolamento</t>
    </r>
    <r>
      <rPr>
        <b/>
        <sz val="11"/>
        <rFont val="Calibri"/>
        <family val="2"/>
      </rPr>
      <t xml:space="preserve"> CE 651/2014 </t>
    </r>
  </si>
  <si>
    <t xml:space="preserve">Art. 25 c. 5 e c. 6 </t>
  </si>
  <si>
    <t>RF</t>
  </si>
  <si>
    <t>Ricerca Fondamentale</t>
  </si>
  <si>
    <t>RI</t>
  </si>
  <si>
    <t>Ricerca Industriale</t>
  </si>
  <si>
    <t xml:space="preserve"> </t>
  </si>
  <si>
    <t>RI coll</t>
  </si>
  <si>
    <t>Ricerca Industriale in collaborazione</t>
  </si>
  <si>
    <t>SS</t>
  </si>
  <si>
    <t>Sviluppo Sperimentale</t>
  </si>
  <si>
    <t>SS coll</t>
  </si>
  <si>
    <t>Sviluppo Sperimentale in collaborazione</t>
  </si>
  <si>
    <t>SF</t>
  </si>
  <si>
    <t>Studi di Fattibilità</t>
  </si>
  <si>
    <t>WP</t>
  </si>
  <si>
    <t>DITTA/DPT/U.TA'/EPR</t>
  </si>
  <si>
    <t>Titolo WP</t>
  </si>
  <si>
    <t>Ricerca/ Sviluppo</t>
  </si>
  <si>
    <t>Labour cost (€)</t>
  </si>
  <si>
    <t>Altri costi (€)</t>
  </si>
  <si>
    <t>Importo totale WP (€)</t>
  </si>
  <si>
    <t>% Fin Rich</t>
  </si>
  <si>
    <t>Finanziamento richiesto (€)</t>
  </si>
  <si>
    <t>Fin Rid %</t>
  </si>
  <si>
    <t>Finanziamento ASI rettificato (€)</t>
  </si>
  <si>
    <t>Importo Cofinanziato (€)</t>
  </si>
  <si>
    <t>Labour cost (€) Cofin</t>
  </si>
  <si>
    <t>Altri costi (€) Cofin</t>
  </si>
  <si>
    <t>Importo totale WP (€) Cofin</t>
  </si>
  <si>
    <t>%</t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</si>
  <si>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</si>
  <si>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</si>
  <si>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</si>
  <si>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</si>
  <si>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</si>
  <si>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</si>
  <si>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</si>
  <si>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</si>
  <si>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Importi totali del progetto</t>
  </si>
  <si>
    <t>RITORNA A WBS GRAFICA</t>
  </si>
  <si>
    <t>COMPANY PRICE BREAKDOWN FORM</t>
  </si>
  <si>
    <t>FORM N°</t>
  </si>
  <si>
    <t>PSSA3  Issue 3</t>
  </si>
  <si>
    <t>PAGE Nr.</t>
  </si>
  <si>
    <t>Nr. of pages</t>
  </si>
  <si>
    <t xml:space="preserve">Bando ASI No.:  </t>
  </si>
  <si>
    <t xml:space="preserve">COMPANY NAME:  </t>
  </si>
  <si>
    <t>CODICE ECOS :</t>
  </si>
  <si>
    <t xml:space="preserve">Proposal N°     </t>
  </si>
  <si>
    <t xml:space="preserve">Name and Title: </t>
  </si>
  <si>
    <t>Signature:</t>
  </si>
  <si>
    <t>SUPPLIES AND/OR SERVICES TO BE FURNISHED:</t>
  </si>
  <si>
    <t>WP n.</t>
  </si>
  <si>
    <t>LABOUR</t>
  </si>
  <si>
    <t xml:space="preserve"> Total effort</t>
  </si>
  <si>
    <t>Gross 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</si>
  <si>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</si>
  <si>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</si>
  <si>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</si>
  <si>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</si>
  <si>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</si>
  <si>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</si>
  <si>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</si>
  <si>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</si>
  <si>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</si>
  <si>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</si>
  <si>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</si>
  <si>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</t>
  </si>
  <si>
    <t>N° of unit</t>
  </si>
  <si>
    <t>Unit rates in N.C.</t>
  </si>
  <si>
    <t>Cofin of N°. of unit</t>
  </si>
  <si>
    <t>depreciation</t>
  </si>
  <si>
    <t>2 Total Internal Special Facilities cost</t>
  </si>
  <si>
    <t>OTHER COST ELEMENTS</t>
  </si>
  <si>
    <t>Amounts in N.C.</t>
  </si>
  <si>
    <t>MH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</si>
  <si>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</si>
  <si>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</si>
  <si>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</si>
  <si>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</si>
  <si>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</si>
  <si>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</si>
  <si>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</si>
  <si>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</si>
  <si>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</si>
  <si>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</si>
  <si>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</si>
  <si>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</si>
  <si>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</si>
  <si>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</si>
  <si>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</si>
  <si>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</si>
  <si>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</si>
  <si>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</si>
  <si>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</si>
  <si>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5 General &amp; Admin.Expenses (if applicable)</t>
  </si>
  <si>
    <t>6 Research &amp; Develop. Exp. (not applicable)</t>
  </si>
  <si>
    <t>7 Other (not applicable)</t>
  </si>
  <si>
    <t>8 Total Cost of All Work Packages</t>
  </si>
  <si>
    <t xml:space="preserve">9 </t>
  </si>
  <si>
    <t>10 Sub-total</t>
  </si>
  <si>
    <t>14 Total</t>
  </si>
  <si>
    <t xml:space="preserve">16 TOTAL PRICE  </t>
  </si>
  <si>
    <t xml:space="preserve">Type 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</si>
  <si>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</si>
  <si>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</si>
  <si>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</si>
  <si>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</si>
  <si>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</si>
  <si>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</si>
  <si>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</si>
  <si>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</si>
  <si>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</si>
  <si>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</si>
  <si>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</si>
  <si>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</si>
  <si>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2000</t>
  </si>
  <si>
    <t>WP 3000</t>
  </si>
  <si>
    <t>WP 4000</t>
  </si>
  <si>
    <t>WP 5000</t>
  </si>
  <si>
    <t>WP 6000</t>
  </si>
  <si>
    <t>WP 7000</t>
  </si>
  <si>
    <t>WP 8000</t>
  </si>
  <si>
    <t>TOTALE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</si>
  <si>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</si>
  <si>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Pulsanti     di         ritorno</t>
  </si>
  <si>
    <t>Numero WBS</t>
  </si>
  <si>
    <t>Descrizione WP</t>
  </si>
  <si>
    <t>Offerente</t>
  </si>
  <si>
    <t>CODICE ECOS</t>
  </si>
  <si>
    <t>Ore totali WP</t>
  </si>
  <si>
    <t xml:space="preserve">Prezzo a carico ASI (Euro) </t>
  </si>
  <si>
    <t xml:space="preserve">Prezzo cofinanziam  (Euro) </t>
  </si>
  <si>
    <t>Totale Prezzo WP (Euro)</t>
  </si>
  <si>
    <t>Totale Prezzo WP arrotondato (Euro)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</si>
  <si>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</si>
  <si>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</si>
  <si>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</si>
  <si>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</si>
  <si>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Durata WP (in mesi)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</si>
  <si>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</si>
  <si>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</si>
  <si>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</si>
  <si>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A = UNIFORM</t>
  </si>
  <si>
    <t>B = 80% prima della metà della durata del WP (o del singolo elemento di costo)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</si>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</sst>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9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6"/>
      <color indexed="18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52" fillId="3" borderId="0" applyNumberFormat="0" applyBorder="0" applyAlignment="0" applyProtection="0"/>
    <xf numFmtId="0" fontId="41" fillId="20" borderId="1" applyNumberFormat="0" applyAlignment="0" applyProtection="0"/>
    <xf numFmtId="0" fontId="43" fillId="21" borderId="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2" fillId="0" borderId="2" applyNumberFormat="0" applyFill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22" borderId="0" applyNumberFormat="0" applyBorder="0" applyAlignment="0" applyProtection="0"/>
    <xf numFmtId="0" fontId="39" fillId="0" borderId="0"/>
    <xf numFmtId="0" fontId="3" fillId="0" borderId="0"/>
    <xf numFmtId="0" fontId="39" fillId="23" borderId="7" applyNumberFormat="0" applyFont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8" applyNumberFormat="0" applyFill="0" applyAlignment="0" applyProtection="0"/>
    <xf numFmtId="169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63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164" fontId="8" fillId="0" borderId="0" xfId="38" applyFont="1"/>
    <xf numFmtId="164" fontId="8" fillId="0" borderId="0" xfId="38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174" fontId="11" fillId="0" borderId="10" xfId="38" applyNumberFormat="1" applyFont="1" applyFill="1" applyBorder="1"/>
    <xf numFmtId="0" fontId="17" fillId="0" borderId="0" xfId="0" applyFont="1"/>
    <xf numFmtId="0" fontId="1" fillId="0" borderId="0" xfId="41" applyFont="1"/>
    <xf numFmtId="0" fontId="1" fillId="0" borderId="11" xfId="41" applyFont="1" applyBorder="1"/>
    <xf numFmtId="0" fontId="1" fillId="0" borderId="12" xfId="41" applyFont="1" applyBorder="1"/>
    <xf numFmtId="0" fontId="1" fillId="0" borderId="13" xfId="41" applyFont="1" applyBorder="1" applyAlignment="1">
      <alignment horizontal="left"/>
    </xf>
    <xf numFmtId="0" fontId="1" fillId="0" borderId="14" xfId="41" applyFont="1" applyBorder="1"/>
    <xf numFmtId="0" fontId="1" fillId="0" borderId="15" xfId="41" applyFont="1" applyBorder="1" applyAlignment="1">
      <alignment horizontal="left"/>
    </xf>
    <xf numFmtId="0" fontId="1" fillId="0" borderId="16" xfId="41" applyFont="1" applyBorder="1"/>
    <xf numFmtId="0" fontId="1" fillId="0" borderId="17" xfId="41" applyFont="1" applyBorder="1"/>
    <xf numFmtId="0" fontId="2" fillId="0" borderId="18" xfId="41" applyFont="1" applyBorder="1"/>
    <xf numFmtId="0" fontId="1" fillId="0" borderId="19" xfId="41" applyFont="1" applyBorder="1"/>
    <xf numFmtId="0" fontId="1" fillId="0" borderId="20" xfId="41" applyFont="1" applyBorder="1"/>
    <xf numFmtId="0" fontId="1" fillId="0" borderId="21" xfId="41" applyFont="1" applyBorder="1"/>
    <xf numFmtId="0" fontId="1" fillId="0" borderId="22" xfId="41" applyFont="1" applyBorder="1"/>
    <xf numFmtId="0" fontId="1" fillId="0" borderId="23" xfId="41" applyFont="1" applyBorder="1" applyAlignment="1">
      <alignment horizontal="center" vertical="center"/>
    </xf>
    <xf numFmtId="0" fontId="20" fillId="0" borderId="23" xfId="41" applyFont="1" applyBorder="1" applyAlignment="1">
      <alignment horizontal="center" vertical="center"/>
    </xf>
    <xf numFmtId="0" fontId="1" fillId="0" borderId="21" xfId="41" applyFont="1" applyBorder="1" applyAlignment="1">
      <alignment horizontal="centerContinuous"/>
    </xf>
    <xf numFmtId="0" fontId="1" fillId="0" borderId="22" xfId="41" applyFont="1" applyBorder="1" applyAlignment="1">
      <alignment horizontal="centerContinuous"/>
    </xf>
    <xf numFmtId="0" fontId="1" fillId="0" borderId="24" xfId="41" applyFont="1" applyBorder="1" applyAlignment="1">
      <alignment horizontal="center" vertical="center"/>
    </xf>
    <xf numFmtId="0" fontId="1" fillId="0" borderId="20" xfId="41" applyFont="1" applyBorder="1" applyAlignment="1">
      <alignment horizontal="center" vertical="center"/>
    </xf>
    <xf numFmtId="0" fontId="21" fillId="0" borderId="20" xfId="41" applyFont="1" applyBorder="1" applyAlignment="1">
      <alignment horizontal="center" vertical="center"/>
    </xf>
    <xf numFmtId="0" fontId="1" fillId="0" borderId="25" xfId="41" applyFont="1" applyBorder="1"/>
    <xf numFmtId="0" fontId="1" fillId="0" borderId="26" xfId="41" applyFont="1" applyBorder="1"/>
    <xf numFmtId="0" fontId="1" fillId="0" borderId="21" xfId="41" applyFont="1" applyBorder="1" applyAlignment="1">
      <alignment vertical="center"/>
    </xf>
    <xf numFmtId="0" fontId="1" fillId="1" borderId="27" xfId="41" applyFont="1" applyFill="1" applyBorder="1" applyAlignment="1">
      <alignment vertical="center"/>
    </xf>
    <xf numFmtId="0" fontId="1" fillId="0" borderId="27" xfId="41" applyFont="1" applyBorder="1" applyAlignment="1">
      <alignment horizontal="centerContinuous"/>
    </xf>
    <xf numFmtId="168" fontId="1" fillId="0" borderId="20" xfId="41" applyNumberFormat="1" applyFont="1" applyBorder="1"/>
    <xf numFmtId="0" fontId="21" fillId="1" borderId="27" xfId="41" applyFont="1" applyFill="1" applyBorder="1"/>
    <xf numFmtId="3" fontId="1" fillId="0" borderId="24" xfId="41" applyNumberFormat="1" applyFont="1" applyBorder="1"/>
    <xf numFmtId="0" fontId="3" fillId="0" borderId="27" xfId="41" applyBorder="1"/>
    <xf numFmtId="0" fontId="3" fillId="0" borderId="27" xfId="41" applyBorder="1" applyAlignment="1">
      <alignment horizontal="centerContinuous"/>
    </xf>
    <xf numFmtId="168" fontId="1" fillId="0" borderId="0" xfId="41" applyNumberFormat="1" applyFont="1" applyAlignment="1">
      <alignment vertical="center"/>
    </xf>
    <xf numFmtId="0" fontId="1" fillId="0" borderId="28" xfId="41" applyFont="1" applyBorder="1"/>
    <xf numFmtId="172" fontId="1" fillId="1" borderId="27" xfId="41" applyNumberFormat="1" applyFont="1" applyFill="1" applyBorder="1"/>
    <xf numFmtId="0" fontId="1" fillId="0" borderId="27" xfId="41" applyFont="1" applyBorder="1" applyAlignment="1">
      <alignment horizontal="center" vertical="center" wrapText="1"/>
    </xf>
    <xf numFmtId="0" fontId="1" fillId="0" borderId="27" xfId="41" applyFont="1" applyBorder="1" applyAlignment="1">
      <alignment horizontal="center" vertical="center"/>
    </xf>
    <xf numFmtId="3" fontId="21" fillId="0" borderId="21" xfId="41" applyNumberFormat="1" applyFont="1" applyBorder="1"/>
    <xf numFmtId="164" fontId="1" fillId="0" borderId="29" xfId="41" applyNumberFormat="1" applyFont="1" applyBorder="1"/>
    <xf numFmtId="9" fontId="1" fillId="0" borderId="29" xfId="43" applyFont="1" applyFill="1" applyBorder="1" applyProtection="1"/>
    <xf numFmtId="164" fontId="1" fillId="0" borderId="29" xfId="41" applyNumberFormat="1" applyFont="1" applyBorder="1" applyAlignment="1">
      <alignment horizontal="right"/>
    </xf>
    <xf numFmtId="9" fontId="1" fillId="0" borderId="29" xfId="43" applyFont="1" applyBorder="1" applyProtection="1"/>
    <xf numFmtId="0" fontId="1" fillId="0" borderId="24" xfId="41" applyFont="1" applyBorder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/>
    <xf numFmtId="164" fontId="1" fillId="0" borderId="27" xfId="41" applyNumberFormat="1" applyFont="1" applyBorder="1" applyAlignment="1">
      <alignment horizontal="right"/>
    </xf>
    <xf numFmtId="0" fontId="2" fillId="0" borderId="21" xfId="41" applyFont="1" applyBorder="1"/>
    <xf numFmtId="0" fontId="2" fillId="0" borderId="0" xfId="41" applyFont="1"/>
    <xf numFmtId="0" fontId="2" fillId="0" borderId="30" xfId="0" applyFont="1" applyBorder="1"/>
    <xf numFmtId="0" fontId="11" fillId="24" borderId="31" xfId="38" applyNumberFormat="1" applyFont="1" applyFill="1" applyBorder="1" applyAlignment="1" applyProtection="1">
      <alignment horizontal="center"/>
      <protection locked="0"/>
    </xf>
    <xf numFmtId="0" fontId="11" fillId="24" borderId="27" xfId="0" applyFont="1" applyFill="1" applyBorder="1" applyProtection="1">
      <protection locked="0"/>
    </xf>
    <xf numFmtId="164" fontId="11" fillId="24" borderId="24" xfId="38" applyFont="1" applyFill="1" applyBorder="1" applyAlignment="1" applyProtection="1">
      <alignment horizontal="center"/>
      <protection locked="0"/>
    </xf>
    <xf numFmtId="164" fontId="11" fillId="24" borderId="24" xfId="38" applyFont="1" applyFill="1" applyBorder="1" applyAlignment="1" applyProtection="1">
      <alignment horizontal="right"/>
      <protection locked="0"/>
    </xf>
    <xf numFmtId="173" fontId="11" fillId="24" borderId="24" xfId="38" applyNumberFormat="1" applyFont="1" applyFill="1" applyBorder="1" applyProtection="1">
      <protection locked="0"/>
    </xf>
    <xf numFmtId="0" fontId="11" fillId="24" borderId="32" xfId="38" applyNumberFormat="1" applyFont="1" applyFill="1" applyBorder="1" applyAlignment="1" applyProtection="1">
      <alignment horizontal="center"/>
      <protection locked="0"/>
    </xf>
    <xf numFmtId="164" fontId="11" fillId="24" borderId="27" xfId="38" applyFont="1" applyFill="1" applyBorder="1" applyAlignment="1" applyProtection="1">
      <alignment horizontal="center"/>
      <protection locked="0"/>
    </xf>
    <xf numFmtId="164" fontId="11" fillId="24" borderId="27" xfId="38" applyFont="1" applyFill="1" applyBorder="1" applyAlignment="1" applyProtection="1">
      <alignment horizontal="right"/>
      <protection locked="0"/>
    </xf>
    <xf numFmtId="173" fontId="11" fillId="24" borderId="27" xfId="38" applyNumberFormat="1" applyFont="1" applyFill="1" applyBorder="1" applyProtection="1">
      <protection locked="0"/>
    </xf>
    <xf numFmtId="0" fontId="11" fillId="24" borderId="32" xfId="0" applyFont="1" applyFill="1" applyBorder="1" applyAlignment="1" applyProtection="1">
      <alignment horizontal="center"/>
      <protection locked="0"/>
    </xf>
    <xf numFmtId="0" fontId="11" fillId="24" borderId="27" xfId="0" applyFont="1" applyFill="1" applyBorder="1" applyAlignment="1" applyProtection="1">
      <alignment horizontal="right"/>
      <protection locked="0"/>
    </xf>
    <xf numFmtId="0" fontId="11" fillId="24" borderId="33" xfId="0" applyFont="1" applyFill="1" applyBorder="1" applyAlignment="1" applyProtection="1">
      <alignment horizontal="center"/>
      <protection locked="0"/>
    </xf>
    <xf numFmtId="0" fontId="11" fillId="24" borderId="34" xfId="0" applyFont="1" applyFill="1" applyBorder="1" applyProtection="1">
      <protection locked="0"/>
    </xf>
    <xf numFmtId="0" fontId="11" fillId="24" borderId="34" xfId="0" applyFont="1" applyFill="1" applyBorder="1" applyAlignment="1" applyProtection="1">
      <alignment horizontal="right"/>
      <protection locked="0"/>
    </xf>
    <xf numFmtId="0" fontId="11" fillId="24" borderId="35" xfId="38" applyNumberFormat="1" applyFont="1" applyFill="1" applyBorder="1" applyAlignment="1" applyProtection="1">
      <alignment horizontal="center" vertical="center"/>
      <protection locked="0"/>
    </xf>
    <xf numFmtId="164" fontId="11" fillId="24" borderId="36" xfId="38" applyFont="1" applyFill="1" applyBorder="1" applyAlignment="1" applyProtection="1">
      <alignment horizontal="center"/>
      <protection locked="0"/>
    </xf>
    <xf numFmtId="0" fontId="11" fillId="24" borderId="36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left" vertical="center"/>
    </xf>
    <xf numFmtId="0" fontId="6" fillId="0" borderId="35" xfId="0" applyFont="1" applyBorder="1" applyAlignment="1" applyProtection="1">
      <alignment horizontal="center"/>
      <protection hidden="1"/>
    </xf>
    <xf numFmtId="1" fontId="6" fillId="0" borderId="36" xfId="0" applyNumberFormat="1" applyFont="1" applyBorder="1" applyAlignment="1" applyProtection="1">
      <alignment horizontal="right"/>
      <protection hidden="1"/>
    </xf>
    <xf numFmtId="0" fontId="6" fillId="0" borderId="32" xfId="0" applyFont="1" applyBorder="1" applyAlignment="1" applyProtection="1">
      <alignment horizontal="center"/>
      <protection hidden="1"/>
    </xf>
    <xf numFmtId="1" fontId="6" fillId="0" borderId="27" xfId="0" applyNumberFormat="1" applyFont="1" applyBorder="1" applyAlignment="1" applyProtection="1">
      <alignment horizontal="right"/>
      <protection hidden="1"/>
    </xf>
    <xf numFmtId="174" fontId="11" fillId="0" borderId="39" xfId="38" applyNumberFormat="1" applyFont="1" applyFill="1" applyBorder="1"/>
    <xf numFmtId="0" fontId="13" fillId="25" borderId="37" xfId="0" applyFont="1" applyFill="1" applyBorder="1" applyAlignment="1">
      <alignment horizontal="center" vertical="center"/>
    </xf>
    <xf numFmtId="0" fontId="13" fillId="25" borderId="41" xfId="0" applyFont="1" applyFill="1" applyBorder="1" applyAlignment="1">
      <alignment horizontal="center" vertical="center" wrapText="1"/>
    </xf>
    <xf numFmtId="0" fontId="13" fillId="25" borderId="42" xfId="0" applyFont="1" applyFill="1" applyBorder="1" applyAlignment="1">
      <alignment horizontal="center" vertical="center" wrapText="1"/>
    </xf>
    <xf numFmtId="2" fontId="13" fillId="25" borderId="37" xfId="0" applyNumberFormat="1" applyFont="1" applyFill="1" applyBorder="1" applyAlignment="1">
      <alignment horizontal="center" vertical="center" wrapText="1"/>
    </xf>
    <xf numFmtId="2" fontId="13" fillId="25" borderId="43" xfId="0" applyNumberFormat="1" applyFont="1" applyFill="1" applyBorder="1" applyAlignment="1">
      <alignment horizontal="center" vertical="center" wrapText="1"/>
    </xf>
    <xf numFmtId="2" fontId="13" fillId="25" borderId="41" xfId="0" applyNumberFormat="1" applyFont="1" applyFill="1" applyBorder="1" applyAlignment="1">
      <alignment horizontal="center" vertical="center" wrapText="1"/>
    </xf>
    <xf numFmtId="2" fontId="14" fillId="25" borderId="44" xfId="0" applyNumberFormat="1" applyFont="1" applyFill="1" applyBorder="1" applyAlignment="1">
      <alignment horizontal="center" vertical="center" wrapText="1"/>
    </xf>
    <xf numFmtId="2" fontId="13" fillId="25" borderId="45" xfId="0" applyNumberFormat="1" applyFont="1" applyFill="1" applyBorder="1" applyAlignment="1">
      <alignment horizontal="center" vertical="center" wrapText="1"/>
    </xf>
    <xf numFmtId="0" fontId="6" fillId="24" borderId="36" xfId="0" applyFont="1" applyFill="1" applyBorder="1" applyAlignment="1" applyProtection="1">
      <alignment horizontal="center"/>
      <protection locked="0"/>
    </xf>
    <xf numFmtId="0" fontId="6" fillId="24" borderId="27" xfId="0" applyFont="1" applyFill="1" applyBorder="1" applyAlignment="1" applyProtection="1">
      <alignment horizontal="center"/>
      <protection locked="0"/>
    </xf>
    <xf numFmtId="0" fontId="19" fillId="0" borderId="17" xfId="0" applyFont="1" applyBorder="1" applyAlignment="1">
      <alignment horizontal="left" wrapText="1"/>
    </xf>
    <xf numFmtId="0" fontId="18" fillId="0" borderId="46" xfId="0" applyFont="1" applyBorder="1"/>
    <xf numFmtId="0" fontId="18" fillId="0" borderId="47" xfId="0" applyFont="1" applyBorder="1"/>
    <xf numFmtId="173" fontId="6" fillId="26" borderId="36" xfId="0" applyNumberFormat="1" applyFont="1" applyFill="1" applyBorder="1" applyAlignment="1" applyProtection="1">
      <alignment horizontal="right"/>
      <protection hidden="1"/>
    </xf>
    <xf numFmtId="173" fontId="6" fillId="26" borderId="27" xfId="0" applyNumberFormat="1" applyFont="1" applyFill="1" applyBorder="1" applyAlignment="1" applyProtection="1">
      <alignment horizontal="right"/>
      <protection hidden="1"/>
    </xf>
    <xf numFmtId="173" fontId="6" fillId="26" borderId="34" xfId="0" applyNumberFormat="1" applyFont="1" applyFill="1" applyBorder="1" applyAlignment="1" applyProtection="1">
      <alignment horizontal="right"/>
      <protection hidden="1"/>
    </xf>
    <xf numFmtId="0" fontId="6" fillId="24" borderId="34" xfId="0" applyFont="1" applyFill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hidden="1"/>
    </xf>
    <xf numFmtId="1" fontId="6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>
      <alignment horizontal="center" wrapText="1"/>
    </xf>
    <xf numFmtId="165" fontId="0" fillId="0" borderId="0" xfId="36" applyFont="1"/>
    <xf numFmtId="0" fontId="11" fillId="24" borderId="27" xfId="0" applyFont="1" applyFill="1" applyBorder="1" applyAlignment="1" applyProtection="1">
      <alignment horizontal="left"/>
      <protection locked="0"/>
    </xf>
    <xf numFmtId="0" fontId="11" fillId="24" borderId="34" xfId="0" applyFont="1" applyFill="1" applyBorder="1" applyAlignment="1" applyProtection="1">
      <alignment horizontal="left"/>
      <protection locked="0"/>
    </xf>
    <xf numFmtId="0" fontId="13" fillId="0" borderId="48" xfId="0" applyFont="1" applyBorder="1"/>
    <xf numFmtId="0" fontId="11" fillId="24" borderId="49" xfId="0" applyFont="1" applyFill="1" applyBorder="1" applyProtection="1">
      <protection locked="0"/>
    </xf>
    <xf numFmtId="3" fontId="11" fillId="24" borderId="50" xfId="0" applyNumberFormat="1" applyFont="1" applyFill="1" applyBorder="1" applyProtection="1">
      <protection locked="0"/>
    </xf>
    <xf numFmtId="0" fontId="11" fillId="24" borderId="50" xfId="0" applyFont="1" applyFill="1" applyBorder="1" applyProtection="1">
      <protection locked="0"/>
    </xf>
    <xf numFmtId="0" fontId="11" fillId="24" borderId="32" xfId="0" applyFont="1" applyFill="1" applyBorder="1" applyAlignment="1" applyProtection="1">
      <alignment horizontal="center" vertical="center"/>
      <protection locked="0"/>
    </xf>
    <xf numFmtId="0" fontId="11" fillId="24" borderId="27" xfId="0" applyFont="1" applyFill="1" applyBorder="1" applyAlignment="1" applyProtection="1">
      <alignment horizontal="center"/>
      <protection locked="0"/>
    </xf>
    <xf numFmtId="0" fontId="13" fillId="0" borderId="51" xfId="0" applyFont="1" applyBorder="1"/>
    <xf numFmtId="0" fontId="11" fillId="24" borderId="21" xfId="0" applyFont="1" applyFill="1" applyBorder="1" applyProtection="1">
      <protection locked="0"/>
    </xf>
    <xf numFmtId="0" fontId="11" fillId="24" borderId="52" xfId="0" applyFont="1" applyFill="1" applyBorder="1" applyProtection="1">
      <protection locked="0"/>
    </xf>
    <xf numFmtId="0" fontId="11" fillId="24" borderId="33" xfId="0" applyFont="1" applyFill="1" applyBorder="1" applyAlignment="1" applyProtection="1">
      <alignment horizontal="center" vertical="center"/>
      <protection locked="0"/>
    </xf>
    <xf numFmtId="0" fontId="11" fillId="24" borderId="34" xfId="0" applyFont="1" applyFill="1" applyBorder="1" applyAlignment="1" applyProtection="1">
      <alignment horizontal="center"/>
      <protection locked="0"/>
    </xf>
    <xf numFmtId="0" fontId="13" fillId="0" borderId="53" xfId="0" applyFont="1" applyBorder="1"/>
    <xf numFmtId="0" fontId="11" fillId="24" borderId="16" xfId="0" applyFont="1" applyFill="1" applyBorder="1" applyProtection="1">
      <protection locked="0"/>
    </xf>
    <xf numFmtId="0" fontId="11" fillId="24" borderId="54" xfId="0" applyFont="1" applyFill="1" applyBorder="1" applyProtection="1">
      <protection locked="0"/>
    </xf>
    <xf numFmtId="0" fontId="7" fillId="27" borderId="40" xfId="28" applyFill="1" applyBorder="1" applyAlignment="1" applyProtection="1"/>
    <xf numFmtId="0" fontId="4" fillId="25" borderId="37" xfId="0" applyFont="1" applyFill="1" applyBorder="1" applyAlignment="1">
      <alignment horizontal="center" vertical="top" wrapText="1"/>
    </xf>
    <xf numFmtId="0" fontId="25" fillId="25" borderId="37" xfId="0" applyFont="1" applyFill="1" applyBorder="1" applyAlignment="1">
      <alignment horizontal="center" vertical="top" wrapText="1"/>
    </xf>
    <xf numFmtId="0" fontId="6" fillId="0" borderId="36" xfId="0" applyFont="1" applyBorder="1" applyAlignment="1" applyProtection="1">
      <alignment horizontal="left"/>
      <protection hidden="1"/>
    </xf>
    <xf numFmtId="0" fontId="6" fillId="0" borderId="27" xfId="0" applyFont="1" applyBorder="1" applyAlignment="1" applyProtection="1">
      <alignment horizontal="left"/>
      <protection hidden="1"/>
    </xf>
    <xf numFmtId="0" fontId="6" fillId="0" borderId="34" xfId="0" applyFont="1" applyBorder="1" applyAlignment="1" applyProtection="1">
      <alignment horizontal="left"/>
      <protection hidden="1"/>
    </xf>
    <xf numFmtId="0" fontId="11" fillId="24" borderId="34" xfId="0" applyFont="1" applyFill="1" applyBorder="1" applyAlignment="1" applyProtection="1">
      <alignment horizontal="left" vertical="top" wrapText="1"/>
      <protection locked="0"/>
    </xf>
    <xf numFmtId="0" fontId="11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1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>
      <alignment horizontal="right"/>
    </xf>
    <xf numFmtId="0" fontId="11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1" fillId="24" borderId="56" xfId="0" applyFont="1" applyFill="1" applyBorder="1" applyAlignment="1" applyProtection="1">
      <alignment horizontal="center"/>
      <protection locked="0"/>
    </xf>
    <xf numFmtId="0" fontId="11" fillId="24" borderId="57" xfId="0" applyFont="1" applyFill="1" applyBorder="1" applyAlignment="1" applyProtection="1">
      <alignment horizontal="center"/>
      <protection locked="0"/>
    </xf>
    <xf numFmtId="0" fontId="11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1" fillId="24" borderId="59" xfId="0" applyFont="1" applyFill="1" applyBorder="1" applyAlignment="1" applyProtection="1">
      <alignment horizontal="center"/>
      <protection locked="0"/>
    </xf>
    <xf numFmtId="0" fontId="28" fillId="28" borderId="40" xfId="28" applyFont="1" applyFill="1" applyBorder="1" applyAlignment="1" applyProtection="1"/>
    <xf numFmtId="0" fontId="4" fillId="25" borderId="60" xfId="0" applyFont="1" applyFill="1" applyBorder="1" applyAlignment="1">
      <alignment horizontal="center" wrapText="1"/>
    </xf>
    <xf numFmtId="0" fontId="6" fillId="24" borderId="61" xfId="0" applyFont="1" applyFill="1" applyBorder="1" applyAlignment="1" applyProtection="1">
      <alignment horizontal="center"/>
      <protection locked="0"/>
    </xf>
    <xf numFmtId="0" fontId="6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>
      <alignment horizontal="center" vertical="top" wrapText="1"/>
    </xf>
    <xf numFmtId="0" fontId="6" fillId="0" borderId="56" xfId="0" applyFont="1" applyBorder="1" applyAlignment="1" applyProtection="1">
      <alignment horizontal="center"/>
      <protection hidden="1"/>
    </xf>
    <xf numFmtId="0" fontId="6" fillId="0" borderId="57" xfId="0" applyFont="1" applyBorder="1" applyAlignment="1" applyProtection="1">
      <alignment horizontal="center"/>
      <protection hidden="1"/>
    </xf>
    <xf numFmtId="0" fontId="6" fillId="0" borderId="59" xfId="0" applyFont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>
      <alignment horizontal="center"/>
    </xf>
    <xf numFmtId="167" fontId="1" fillId="0" borderId="63" xfId="41" applyNumberFormat="1" applyFont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2" fontId="21" fillId="30" borderId="27" xfId="41" applyNumberFormat="1" applyFont="1" applyFill="1" applyBorder="1"/>
    <xf numFmtId="0" fontId="1" fillId="0" borderId="29" xfId="41" applyFont="1" applyBorder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/>
    <xf numFmtId="4" fontId="1" fillId="0" borderId="64" xfId="41" applyNumberFormat="1" applyFont="1" applyBorder="1"/>
    <xf numFmtId="4" fontId="1" fillId="0" borderId="28" xfId="41" applyNumberFormat="1" applyFont="1" applyBorder="1"/>
    <xf numFmtId="4" fontId="21" fillId="30" borderId="27" xfId="41" applyNumberFormat="1" applyFont="1" applyFill="1" applyBorder="1"/>
    <xf numFmtId="4" fontId="21" fillId="1" borderId="27" xfId="41" applyNumberFormat="1" applyFont="1" applyFill="1" applyBorder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/>
    <xf numFmtId="4" fontId="21" fillId="30" borderId="22" xfId="41" applyNumberFormat="1" applyFont="1" applyFill="1" applyBorder="1"/>
    <xf numFmtId="4" fontId="6" fillId="0" borderId="36" xfId="0" applyNumberFormat="1" applyFont="1" applyBorder="1" applyAlignment="1" applyProtection="1">
      <alignment horizontal="right"/>
      <protection hidden="1"/>
    </xf>
    <xf numFmtId="4" fontId="6" fillId="0" borderId="27" xfId="0" applyNumberFormat="1" applyFont="1" applyBorder="1" applyAlignment="1" applyProtection="1">
      <alignment horizontal="right"/>
      <protection hidden="1"/>
    </xf>
    <xf numFmtId="4" fontId="6" fillId="0" borderId="34" xfId="0" applyNumberFormat="1" applyFont="1" applyBorder="1" applyAlignment="1" applyProtection="1">
      <alignment horizontal="right"/>
      <protection hidden="1"/>
    </xf>
    <xf numFmtId="4" fontId="26" fillId="0" borderId="36" xfId="0" applyNumberFormat="1" applyFont="1" applyBorder="1" applyAlignment="1" applyProtection="1">
      <alignment horizontal="right"/>
      <protection hidden="1"/>
    </xf>
    <xf numFmtId="4" fontId="26" fillId="0" borderId="27" xfId="0" applyNumberFormat="1" applyFont="1" applyBorder="1" applyAlignment="1" applyProtection="1">
      <alignment horizontal="right"/>
      <protection hidden="1"/>
    </xf>
    <xf numFmtId="4" fontId="26" fillId="0" borderId="34" xfId="0" applyNumberFormat="1" applyFont="1" applyBorder="1" applyAlignment="1" applyProtection="1">
      <alignment horizontal="right"/>
      <protection hidden="1"/>
    </xf>
    <xf numFmtId="0" fontId="2" fillId="1" borderId="27" xfId="41" applyFont="1" applyFill="1" applyBorder="1" applyAlignment="1">
      <alignment vertical="center"/>
    </xf>
    <xf numFmtId="164" fontId="22" fillId="0" borderId="22" xfId="38" applyFont="1" applyBorder="1" applyAlignment="1" applyProtection="1">
      <alignment vertical="center"/>
    </xf>
    <xf numFmtId="2" fontId="22" fillId="0" borderId="22" xfId="38" applyNumberFormat="1" applyFont="1" applyBorder="1" applyAlignment="1" applyProtection="1">
      <alignment vertical="center"/>
    </xf>
    <xf numFmtId="4" fontId="22" fillId="0" borderId="27" xfId="38" applyNumberFormat="1" applyFont="1" applyBorder="1" applyProtection="1"/>
    <xf numFmtId="0" fontId="2" fillId="1" borderId="27" xfId="41" applyFont="1" applyFill="1" applyBorder="1"/>
    <xf numFmtId="4" fontId="22" fillId="0" borderId="22" xfId="38" applyNumberFormat="1" applyFont="1" applyBorder="1" applyProtection="1"/>
    <xf numFmtId="4" fontId="2" fillId="0" borderId="22" xfId="41" applyNumberFormat="1" applyFont="1" applyBorder="1"/>
    <xf numFmtId="0" fontId="13" fillId="24" borderId="56" xfId="0" applyFont="1" applyFill="1" applyBorder="1" applyAlignment="1" applyProtection="1">
      <alignment horizontal="right"/>
      <protection locked="0"/>
    </xf>
    <xf numFmtId="0" fontId="13" fillId="24" borderId="57" xfId="0" applyFont="1" applyFill="1" applyBorder="1" applyAlignment="1" applyProtection="1">
      <alignment horizontal="right"/>
      <protection locked="0"/>
    </xf>
    <xf numFmtId="0" fontId="13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>
      <alignment horizontal="centerContinuous"/>
    </xf>
    <xf numFmtId="0" fontId="4" fillId="0" borderId="65" xfId="41" applyFont="1" applyBorder="1" applyAlignment="1">
      <alignment horizontal="centerContinuous" vertical="center" wrapText="1"/>
    </xf>
    <xf numFmtId="0" fontId="4" fillId="0" borderId="55" xfId="41" applyFont="1" applyBorder="1" applyAlignment="1">
      <alignment horizontal="centerContinuous" vertical="center" wrapText="1"/>
    </xf>
    <xf numFmtId="0" fontId="1" fillId="0" borderId="50" xfId="41" applyFont="1" applyBorder="1" applyAlignment="1">
      <alignment horizontal="center" vertical="center"/>
    </xf>
    <xf numFmtId="0" fontId="1" fillId="0" borderId="49" xfId="41" applyFont="1" applyBorder="1" applyAlignment="1">
      <alignment horizontal="center" vertical="center"/>
    </xf>
    <xf numFmtId="0" fontId="1" fillId="0" borderId="49" xfId="41" applyFont="1" applyBorder="1" applyAlignment="1">
      <alignment horizontal="center" vertical="center" wrapText="1"/>
    </xf>
    <xf numFmtId="0" fontId="1" fillId="0" borderId="61" xfId="41" applyFont="1" applyBorder="1" applyAlignment="1">
      <alignment horizontal="center" vertical="center"/>
    </xf>
    <xf numFmtId="0" fontId="1" fillId="0" borderId="66" xfId="41" applyFont="1" applyBorder="1"/>
    <xf numFmtId="0" fontId="2" fillId="0" borderId="67" xfId="41" applyFont="1" applyBorder="1" applyAlignment="1">
      <alignment horizontal="right"/>
    </xf>
    <xf numFmtId="0" fontId="1" fillId="0" borderId="68" xfId="41" applyFont="1" applyBorder="1"/>
    <xf numFmtId="0" fontId="1" fillId="0" borderId="69" xfId="41" applyFont="1" applyBorder="1"/>
    <xf numFmtId="0" fontId="1" fillId="0" borderId="70" xfId="41" applyFont="1" applyBorder="1"/>
    <xf numFmtId="0" fontId="1" fillId="0" borderId="30" xfId="41" applyFont="1" applyBorder="1"/>
    <xf numFmtId="0" fontId="5" fillId="0" borderId="72" xfId="41" applyFont="1" applyBorder="1" applyAlignment="1">
      <alignment horizontal="center" vertical="center"/>
    </xf>
    <xf numFmtId="0" fontId="1" fillId="0" borderId="71" xfId="41" applyFont="1" applyBorder="1" applyAlignment="1">
      <alignment horizontal="centerContinuous"/>
    </xf>
    <xf numFmtId="0" fontId="1" fillId="0" borderId="30" xfId="41" applyFont="1" applyBorder="1" applyAlignment="1">
      <alignment horizontal="center" vertical="center"/>
    </xf>
    <xf numFmtId="2" fontId="1" fillId="30" borderId="57" xfId="41" applyNumberFormat="1" applyFont="1" applyFill="1" applyBorder="1"/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/>
    <xf numFmtId="4" fontId="1" fillId="30" borderId="57" xfId="41" applyNumberFormat="1" applyFont="1" applyFill="1" applyBorder="1"/>
    <xf numFmtId="0" fontId="1" fillId="0" borderId="74" xfId="41" applyFont="1" applyBorder="1"/>
    <xf numFmtId="4" fontId="2" fillId="0" borderId="57" xfId="38" applyNumberFormat="1" applyFont="1" applyBorder="1" applyProtection="1"/>
    <xf numFmtId="0" fontId="1" fillId="0" borderId="75" xfId="41" applyFont="1" applyBorder="1"/>
    <xf numFmtId="4" fontId="1" fillId="1" borderId="73" xfId="41" applyNumberFormat="1" applyFont="1" applyFill="1" applyBorder="1"/>
    <xf numFmtId="4" fontId="2" fillId="0" borderId="47" xfId="38" applyNumberFormat="1" applyFont="1" applyBorder="1" applyProtection="1"/>
    <xf numFmtId="0" fontId="6" fillId="0" borderId="71" xfId="41" applyFont="1" applyBorder="1"/>
    <xf numFmtId="0" fontId="2" fillId="0" borderId="71" xfId="41" applyFont="1" applyBorder="1" applyAlignment="1">
      <alignment vertical="center"/>
    </xf>
    <xf numFmtId="0" fontId="1" fillId="0" borderId="47" xfId="41" applyFont="1" applyBorder="1"/>
    <xf numFmtId="0" fontId="1" fillId="0" borderId="71" xfId="41" applyFont="1" applyBorder="1"/>
    <xf numFmtId="0" fontId="1" fillId="0" borderId="71" xfId="41" quotePrefix="1" applyFont="1" applyBorder="1" applyAlignment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>
      <alignment horizontal="left"/>
    </xf>
    <xf numFmtId="0" fontId="1" fillId="0" borderId="70" xfId="41" applyFont="1" applyBorder="1" applyAlignment="1">
      <alignment horizontal="left"/>
    </xf>
    <xf numFmtId="4" fontId="1" fillId="0" borderId="57" xfId="41" applyNumberFormat="1" applyFont="1" applyBorder="1"/>
    <xf numFmtId="0" fontId="2" fillId="0" borderId="76" xfId="41" applyFont="1" applyBorder="1"/>
    <xf numFmtId="0" fontId="2" fillId="0" borderId="77" xfId="41" applyFont="1" applyBorder="1"/>
    <xf numFmtId="4" fontId="22" fillId="0" borderId="34" xfId="41" applyNumberFormat="1" applyFont="1" applyBorder="1"/>
    <xf numFmtId="4" fontId="2" fillId="0" borderId="59" xfId="41" applyNumberFormat="1" applyFont="1" applyBorder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0" fillId="0" borderId="17" xfId="41" applyFont="1" applyBorder="1" applyAlignment="1">
      <alignment horizontal="center" vertical="center"/>
    </xf>
    <xf numFmtId="3" fontId="22" fillId="1" borderId="19" xfId="41" applyNumberFormat="1" applyFont="1" applyFill="1" applyBorder="1"/>
    <xf numFmtId="0" fontId="1" fillId="0" borderId="78" xfId="41" applyFont="1" applyBorder="1"/>
    <xf numFmtId="0" fontId="1" fillId="0" borderId="79" xfId="41" applyFont="1" applyBorder="1"/>
    <xf numFmtId="0" fontId="1" fillId="0" borderId="46" xfId="41" applyFont="1" applyBorder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/>
    <xf numFmtId="4" fontId="1" fillId="0" borderId="80" xfId="41" applyNumberFormat="1" applyFont="1" applyBorder="1"/>
    <xf numFmtId="0" fontId="1" fillId="0" borderId="80" xfId="41" applyFont="1" applyBorder="1"/>
    <xf numFmtId="168" fontId="3" fillId="0" borderId="47" xfId="41" applyNumberFormat="1" applyBorder="1"/>
    <xf numFmtId="4" fontId="1" fillId="1" borderId="57" xfId="41" applyNumberFormat="1" applyFont="1" applyFill="1" applyBorder="1"/>
    <xf numFmtId="168" fontId="1" fillId="0" borderId="57" xfId="41" applyNumberFormat="1" applyFont="1" applyBorder="1"/>
    <xf numFmtId="4" fontId="1" fillId="0" borderId="81" xfId="41" applyNumberFormat="1" applyFont="1" applyBorder="1"/>
    <xf numFmtId="4" fontId="1" fillId="0" borderId="82" xfId="41" applyNumberFormat="1" applyFont="1" applyBorder="1"/>
    <xf numFmtId="4" fontId="1" fillId="0" borderId="10" xfId="41" applyNumberFormat="1" applyFont="1" applyBorder="1"/>
    <xf numFmtId="4" fontId="1" fillId="0" borderId="47" xfId="38" applyNumberFormat="1" applyFont="1" applyBorder="1" applyProtection="1"/>
    <xf numFmtId="4" fontId="1" fillId="0" borderId="30" xfId="41" applyNumberFormat="1" applyFont="1" applyBorder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>
      <alignment vertical="center"/>
    </xf>
    <xf numFmtId="0" fontId="2" fillId="0" borderId="27" xfId="41" applyFont="1" applyBorder="1" applyProtection="1">
      <protection locked="0"/>
    </xf>
    <xf numFmtId="14" fontId="2" fillId="0" borderId="27" xfId="41" applyNumberFormat="1" applyFont="1" applyBorder="1" applyAlignment="1" applyProtection="1">
      <alignment horizontal="center"/>
      <protection locked="0"/>
    </xf>
    <xf numFmtId="0" fontId="51" fillId="0" borderId="0" xfId="40" applyFont="1"/>
    <xf numFmtId="0" fontId="39" fillId="0" borderId="0" xfId="40"/>
    <xf numFmtId="9" fontId="54" fillId="0" borderId="0" xfId="40" applyNumberFormat="1" applyFont="1" applyAlignment="1">
      <alignment vertical="center"/>
    </xf>
    <xf numFmtId="166" fontId="51" fillId="0" borderId="83" xfId="40" applyNumberFormat="1" applyFont="1" applyBorder="1" applyAlignment="1">
      <alignment wrapText="1"/>
    </xf>
    <xf numFmtId="166" fontId="51" fillId="0" borderId="60" xfId="40" applyNumberFormat="1" applyFont="1" applyBorder="1" applyAlignment="1">
      <alignment wrapText="1"/>
    </xf>
    <xf numFmtId="0" fontId="39" fillId="0" borderId="0" xfId="40" applyAlignment="1">
      <alignment wrapText="1"/>
    </xf>
    <xf numFmtId="0" fontId="39" fillId="0" borderId="0" xfId="40" applyAlignment="1">
      <alignment horizontal="left"/>
    </xf>
    <xf numFmtId="0" fontId="39" fillId="24" borderId="27" xfId="40" applyFill="1" applyBorder="1" applyAlignment="1" applyProtection="1">
      <alignment horizontal="center"/>
      <protection locked="0"/>
    </xf>
    <xf numFmtId="0" fontId="39" fillId="24" borderId="23" xfId="40" applyFill="1" applyBorder="1" applyAlignment="1" applyProtection="1">
      <alignment horizontal="center"/>
      <protection locked="0"/>
    </xf>
    <xf numFmtId="0" fontId="51" fillId="31" borderId="84" xfId="40" applyFont="1" applyFill="1" applyBorder="1" applyAlignment="1">
      <alignment wrapText="1"/>
    </xf>
    <xf numFmtId="0" fontId="51" fillId="31" borderId="60" xfId="40" applyFont="1" applyFill="1" applyBorder="1" applyAlignment="1">
      <alignment wrapText="1"/>
    </xf>
    <xf numFmtId="0" fontId="61" fillId="31" borderId="27" xfId="28" applyFont="1" applyFill="1" applyBorder="1" applyAlignment="1" applyProtection="1">
      <alignment horizontal="center"/>
    </xf>
    <xf numFmtId="0" fontId="61" fillId="0" borderId="27" xfId="28" applyFont="1" applyFill="1" applyBorder="1" applyAlignment="1" applyProtection="1">
      <alignment horizontal="center"/>
    </xf>
    <xf numFmtId="0" fontId="63" fillId="0" borderId="0" xfId="0" applyFont="1"/>
    <xf numFmtId="0" fontId="64" fillId="0" borderId="27" xfId="0" applyFont="1" applyBorder="1"/>
    <xf numFmtId="0" fontId="65" fillId="0" borderId="0" xfId="0" applyFont="1"/>
    <xf numFmtId="0" fontId="65" fillId="0" borderId="0" xfId="0" applyFont="1" applyAlignment="1">
      <alignment horizontal="left"/>
    </xf>
    <xf numFmtId="0" fontId="66" fillId="0" borderId="0" xfId="0" applyFont="1"/>
    <xf numFmtId="0" fontId="34" fillId="0" borderId="0" xfId="0" applyFont="1"/>
    <xf numFmtId="0" fontId="6" fillId="0" borderId="22" xfId="0" applyFont="1" applyBorder="1" applyAlignment="1" applyProtection="1">
      <alignment horizontal="left"/>
      <protection hidden="1"/>
    </xf>
    <xf numFmtId="0" fontId="6" fillId="0" borderId="57" xfId="0" applyFont="1" applyBorder="1" applyAlignment="1" applyProtection="1">
      <alignment horizontal="left"/>
      <protection hidden="1"/>
    </xf>
    <xf numFmtId="0" fontId="6" fillId="24" borderId="85" xfId="0" applyFont="1" applyFill="1" applyBorder="1" applyAlignment="1" applyProtection="1">
      <alignment horizontal="center"/>
      <protection locked="0"/>
    </xf>
    <xf numFmtId="166" fontId="51" fillId="31" borderId="60" xfId="40" applyNumberFormat="1" applyFont="1" applyFill="1" applyBorder="1" applyAlignment="1">
      <alignment wrapText="1"/>
    </xf>
    <xf numFmtId="0" fontId="39" fillId="0" borderId="69" xfId="40" applyBorder="1" applyAlignment="1">
      <alignment horizontal="center"/>
    </xf>
    <xf numFmtId="0" fontId="39" fillId="0" borderId="86" xfId="40" applyBorder="1"/>
    <xf numFmtId="0" fontId="57" fillId="0" borderId="69" xfId="40" applyFont="1" applyBorder="1" applyAlignment="1">
      <alignment horizontal="left"/>
    </xf>
    <xf numFmtId="0" fontId="39" fillId="0" borderId="86" xfId="40" applyBorder="1" applyAlignment="1">
      <alignment wrapText="1"/>
    </xf>
    <xf numFmtId="0" fontId="56" fillId="0" borderId="69" xfId="40" applyFont="1" applyBorder="1" applyAlignment="1">
      <alignment horizontal="left"/>
    </xf>
    <xf numFmtId="0" fontId="39" fillId="0" borderId="87" xfId="40" applyBorder="1" applyAlignment="1">
      <alignment horizontal="center"/>
    </xf>
    <xf numFmtId="0" fontId="2" fillId="0" borderId="0" xfId="41" applyFont="1" applyAlignment="1">
      <alignment horizontal="center" wrapText="1"/>
    </xf>
    <xf numFmtId="0" fontId="1" fillId="0" borderId="27" xfId="41" applyFont="1" applyBorder="1" applyAlignment="1">
      <alignment horizontal="left"/>
    </xf>
    <xf numFmtId="0" fontId="2" fillId="0" borderId="27" xfId="41" applyFont="1" applyBorder="1"/>
    <xf numFmtId="14" fontId="2" fillId="0" borderId="0" xfId="41" applyNumberFormat="1" applyFont="1" applyAlignment="1">
      <alignment horizontal="center"/>
    </xf>
    <xf numFmtId="0" fontId="2" fillId="0" borderId="27" xfId="41" applyFont="1" applyBorder="1" applyAlignment="1" applyProtection="1">
      <alignment horizontal="center"/>
      <protection locked="0"/>
    </xf>
    <xf numFmtId="0" fontId="2" fillId="0" borderId="27" xfId="41" applyFont="1" applyBorder="1" applyAlignment="1" applyProtection="1">
      <alignment horizontal="left"/>
      <protection locked="0"/>
    </xf>
    <xf numFmtId="0" fontId="39" fillId="24" borderId="34" xfId="40" applyFill="1" applyBorder="1" applyAlignment="1" applyProtection="1">
      <alignment horizontal="center"/>
      <protection locked="0"/>
    </xf>
    <xf numFmtId="0" fontId="2" fillId="31" borderId="51" xfId="28" applyFont="1" applyFill="1" applyBorder="1" applyAlignment="1" applyProtection="1">
      <alignment horizontal="center"/>
    </xf>
    <xf numFmtId="0" fontId="68" fillId="0" borderId="0" xfId="40" applyFont="1" applyAlignment="1">
      <alignment horizontal="left"/>
    </xf>
    <xf numFmtId="0" fontId="2" fillId="0" borderId="87" xfId="40" applyFont="1" applyBorder="1" applyAlignment="1">
      <alignment horizontal="center"/>
    </xf>
    <xf numFmtId="0" fontId="69" fillId="0" borderId="87" xfId="40" applyFont="1" applyBorder="1"/>
    <xf numFmtId="0" fontId="2" fillId="31" borderId="53" xfId="28" applyFont="1" applyFill="1" applyBorder="1" applyAlignment="1" applyProtection="1">
      <alignment horizontal="center"/>
    </xf>
    <xf numFmtId="0" fontId="60" fillId="0" borderId="0" xfId="0" applyFont="1" applyAlignment="1">
      <alignment horizontal="left"/>
    </xf>
    <xf numFmtId="0" fontId="60" fillId="0" borderId="0" xfId="0" applyFont="1" applyAlignment="1">
      <alignment horizontal="left" vertical="top" wrapText="1"/>
    </xf>
    <xf numFmtId="0" fontId="60" fillId="0" borderId="0" xfId="0" applyFont="1"/>
    <xf numFmtId="0" fontId="60" fillId="0" borderId="0" xfId="0" applyFont="1" applyAlignment="1">
      <alignment horizontal="left" indent="1"/>
    </xf>
    <xf numFmtId="0" fontId="70" fillId="0" borderId="0" xfId="0" applyFont="1" applyAlignment="1">
      <alignment horizontal="left" vertical="top" wrapText="1"/>
    </xf>
    <xf numFmtId="0" fontId="67" fillId="0" borderId="0" xfId="40" applyFont="1" applyAlignment="1">
      <alignment vertical="center"/>
    </xf>
    <xf numFmtId="0" fontId="67" fillId="0" borderId="0" xfId="40" applyFont="1" applyAlignment="1">
      <alignment horizontal="left" vertical="center"/>
    </xf>
    <xf numFmtId="0" fontId="67" fillId="0" borderId="83" xfId="40" applyFont="1" applyBorder="1" applyAlignment="1">
      <alignment horizontal="right" vertical="center" wrapText="1"/>
    </xf>
    <xf numFmtId="0" fontId="67" fillId="0" borderId="83" xfId="40" applyFont="1" applyBorder="1" applyAlignment="1">
      <alignment vertical="center"/>
    </xf>
    <xf numFmtId="166" fontId="67" fillId="0" borderId="40" xfId="40" applyNumberFormat="1" applyFont="1" applyBorder="1" applyAlignment="1">
      <alignment vertical="center"/>
    </xf>
    <xf numFmtId="166" fontId="67" fillId="0" borderId="83" xfId="40" applyNumberFormat="1" applyFont="1" applyBorder="1" applyAlignment="1">
      <alignment vertical="center"/>
    </xf>
    <xf numFmtId="172" fontId="67" fillId="0" borderId="40" xfId="43" applyNumberFormat="1" applyFont="1" applyBorder="1" applyAlignment="1" applyProtection="1">
      <alignment vertical="center"/>
    </xf>
    <xf numFmtId="166" fontId="67" fillId="0" borderId="60" xfId="40" applyNumberFormat="1" applyFont="1" applyBorder="1" applyAlignment="1">
      <alignment vertical="center"/>
    </xf>
    <xf numFmtId="0" fontId="2" fillId="0" borderId="57" xfId="41" applyFont="1" applyBorder="1" applyAlignment="1">
      <alignment horizontal="left" vertical="center" wrapText="1"/>
    </xf>
    <xf numFmtId="4" fontId="1" fillId="0" borderId="62" xfId="41" applyNumberFormat="1" applyFont="1" applyBorder="1"/>
    <xf numFmtId="172" fontId="1" fillId="0" borderId="29" xfId="43" applyNumberFormat="1" applyFont="1" applyFill="1" applyBorder="1" applyProtection="1"/>
    <xf numFmtId="172" fontId="1" fillId="0" borderId="27" xfId="41" applyNumberFormat="1" applyFont="1" applyBorder="1"/>
    <xf numFmtId="0" fontId="78" fillId="0" borderId="0" xfId="0" applyFont="1" applyAlignment="1">
      <alignment vertical="center"/>
    </xf>
    <xf numFmtId="0" fontId="79" fillId="0" borderId="0" xfId="0" applyFont="1" applyAlignment="1">
      <alignment horizontal="left" vertical="center" wrapText="1" indent="4"/>
    </xf>
    <xf numFmtId="0" fontId="78" fillId="0" borderId="0" xfId="0" applyFont="1" applyAlignment="1">
      <alignment vertical="center" wrapText="1"/>
    </xf>
    <xf numFmtId="0" fontId="80" fillId="0" borderId="0" xfId="0" applyFont="1" applyAlignment="1">
      <alignment horizontal="left" vertical="top" wrapText="1"/>
    </xf>
    <xf numFmtId="0" fontId="2" fillId="0" borderId="50" xfId="41" applyFont="1" applyBorder="1" applyAlignment="1">
      <alignment horizontal="center" vertical="center"/>
    </xf>
    <xf numFmtId="0" fontId="2" fillId="0" borderId="55" xfId="41" applyFont="1" applyBorder="1" applyAlignment="1">
      <alignment horizontal="center" vertical="center"/>
    </xf>
    <xf numFmtId="0" fontId="1" fillId="0" borderId="55" xfId="41" applyFont="1" applyBorder="1" applyAlignment="1">
      <alignment horizontal="center" vertical="center"/>
    </xf>
    <xf numFmtId="0" fontId="2" fillId="0" borderId="18" xfId="41" applyFont="1" applyBorder="1" applyAlignment="1">
      <alignment horizontal="left"/>
    </xf>
    <xf numFmtId="0" fontId="1" fillId="0" borderId="11" xfId="41" applyFont="1" applyBorder="1" applyAlignment="1">
      <alignment horizontal="centerContinuous"/>
    </xf>
    <xf numFmtId="0" fontId="1" fillId="0" borderId="88" xfId="41" applyFont="1" applyBorder="1" applyAlignment="1">
      <alignment horizontal="left"/>
    </xf>
    <xf numFmtId="14" fontId="1" fillId="0" borderId="27" xfId="41" applyNumberFormat="1" applyFont="1" applyBorder="1" applyAlignment="1">
      <alignment horizontal="centerContinuous"/>
    </xf>
    <xf numFmtId="14" fontId="1" fillId="0" borderId="14" xfId="41" applyNumberFormat="1" applyFont="1" applyBorder="1" applyAlignment="1">
      <alignment horizontal="center"/>
    </xf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71" xfId="41" applyFont="1" applyBorder="1"/>
    <xf numFmtId="0" fontId="5" fillId="0" borderId="23" xfId="41" applyFont="1" applyBorder="1" applyAlignment="1">
      <alignment horizontal="center" vertical="center"/>
    </xf>
    <xf numFmtId="0" fontId="1" fillId="0" borderId="89" xfId="41" applyFont="1" applyBorder="1" applyProtection="1">
      <protection hidden="1"/>
    </xf>
    <xf numFmtId="0" fontId="1" fillId="0" borderId="25" xfId="41" applyFont="1" applyBorder="1" applyProtection="1">
      <protection hidden="1"/>
    </xf>
    <xf numFmtId="0" fontId="1" fillId="0" borderId="26" xfId="41" applyFont="1" applyBorder="1" applyProtection="1">
      <protection hidden="1"/>
    </xf>
    <xf numFmtId="3" fontId="1" fillId="0" borderId="29" xfId="41" applyNumberFormat="1" applyFont="1" applyBorder="1" applyProtection="1">
      <protection hidden="1"/>
    </xf>
    <xf numFmtId="4" fontId="1" fillId="0" borderId="62" xfId="41" applyNumberFormat="1" applyFont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1" fillId="0" borderId="29" xfId="41" applyNumberFormat="1" applyFont="1" applyBorder="1" applyProtection="1">
      <protection hidden="1"/>
    </xf>
    <xf numFmtId="3" fontId="21" fillId="0" borderId="27" xfId="41" applyNumberFormat="1" applyFont="1" applyBorder="1"/>
    <xf numFmtId="171" fontId="1" fillId="0" borderId="57" xfId="41" applyNumberFormat="1" applyFont="1" applyBorder="1"/>
    <xf numFmtId="3" fontId="2" fillId="0" borderId="27" xfId="41" applyNumberFormat="1" applyFont="1" applyBorder="1" applyAlignment="1">
      <alignment vertical="center"/>
    </xf>
    <xf numFmtId="3" fontId="22" fillId="1" borderId="27" xfId="41" applyNumberFormat="1" applyFont="1" applyFill="1" applyBorder="1"/>
    <xf numFmtId="164" fontId="2" fillId="0" borderId="22" xfId="38" applyFont="1" applyFill="1" applyBorder="1" applyAlignment="1" applyProtection="1">
      <alignment vertical="center"/>
    </xf>
    <xf numFmtId="164" fontId="22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Border="1"/>
    <xf numFmtId="3" fontId="21" fillId="1" borderId="27" xfId="41" applyNumberFormat="1" applyFont="1" applyFill="1" applyBorder="1"/>
    <xf numFmtId="3" fontId="21" fillId="1" borderId="57" xfId="41" applyNumberFormat="1" applyFont="1" applyFill="1" applyBorder="1"/>
    <xf numFmtId="3" fontId="1" fillId="0" borderId="63" xfId="41" applyNumberFormat="1" applyFont="1" applyBorder="1" applyProtection="1">
      <protection hidden="1"/>
    </xf>
    <xf numFmtId="37" fontId="1" fillId="0" borderId="90" xfId="41" applyNumberFormat="1" applyFont="1" applyBorder="1" applyProtection="1">
      <protection hidden="1"/>
    </xf>
    <xf numFmtId="168" fontId="1" fillId="0" borderId="12" xfId="41" applyNumberFormat="1" applyFont="1" applyBorder="1" applyProtection="1">
      <protection hidden="1"/>
    </xf>
    <xf numFmtId="3" fontId="21" fillId="0" borderId="63" xfId="41" applyNumberFormat="1" applyFont="1" applyBorder="1" applyProtection="1">
      <protection hidden="1"/>
    </xf>
    <xf numFmtId="0" fontId="21" fillId="0" borderId="27" xfId="41" applyFont="1" applyBorder="1"/>
    <xf numFmtId="37" fontId="1" fillId="0" borderId="62" xfId="41" applyNumberFormat="1" applyFont="1" applyBorder="1" applyProtection="1">
      <protection hidden="1"/>
    </xf>
    <xf numFmtId="168" fontId="1" fillId="0" borderId="28" xfId="41" applyNumberFormat="1" applyFont="1" applyBorder="1" applyProtection="1">
      <protection hidden="1"/>
    </xf>
    <xf numFmtId="3" fontId="1" fillId="0" borderId="24" xfId="41" applyNumberFormat="1" applyFont="1" applyBorder="1" applyProtection="1">
      <protection hidden="1"/>
    </xf>
    <xf numFmtId="3" fontId="21" fillId="0" borderId="24" xfId="41" applyNumberFormat="1" applyFont="1" applyBorder="1" applyProtection="1">
      <protection hidden="1"/>
    </xf>
    <xf numFmtId="0" fontId="1" fillId="0" borderId="91" xfId="41" applyFont="1" applyBorder="1" applyProtection="1">
      <protection hidden="1"/>
    </xf>
    <xf numFmtId="0" fontId="1" fillId="0" borderId="14" xfId="41" applyFont="1" applyBorder="1" applyProtection="1">
      <protection hidden="1"/>
    </xf>
    <xf numFmtId="1" fontId="1" fillId="0" borderId="29" xfId="41" applyNumberFormat="1" applyFont="1" applyBorder="1" applyProtection="1">
      <protection hidden="1"/>
    </xf>
    <xf numFmtId="37" fontId="1" fillId="0" borderId="92" xfId="41" applyNumberFormat="1" applyFont="1" applyBorder="1" applyProtection="1">
      <protection hidden="1"/>
    </xf>
    <xf numFmtId="168" fontId="21" fillId="0" borderId="28" xfId="41" applyNumberFormat="1" applyFont="1" applyBorder="1" applyProtection="1">
      <protection hidden="1"/>
    </xf>
    <xf numFmtId="164" fontId="2" fillId="0" borderId="27" xfId="38" applyFont="1" applyFill="1" applyBorder="1" applyProtection="1"/>
    <xf numFmtId="164" fontId="22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Border="1"/>
    <xf numFmtId="168" fontId="73" fillId="0" borderId="21" xfId="41" applyNumberFormat="1" applyFont="1" applyBorder="1"/>
    <xf numFmtId="0" fontId="1" fillId="0" borderId="73" xfId="41" applyFont="1" applyBorder="1"/>
    <xf numFmtId="172" fontId="1" fillId="0" borderId="29" xfId="43" applyNumberFormat="1" applyFont="1" applyFill="1" applyBorder="1" applyProtection="1">
      <protection hidden="1"/>
    </xf>
    <xf numFmtId="168" fontId="2" fillId="0" borderId="27" xfId="41" applyNumberFormat="1" applyFont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2" fillId="0" borderId="22" xfId="38" applyFont="1" applyFill="1" applyBorder="1" applyProtection="1"/>
    <xf numFmtId="3" fontId="22" fillId="0" borderId="22" xfId="38" applyNumberFormat="1" applyFont="1" applyFill="1" applyBorder="1" applyProtection="1"/>
    <xf numFmtId="164" fontId="2" fillId="0" borderId="47" xfId="38" applyFont="1" applyFill="1" applyBorder="1" applyProtection="1"/>
    <xf numFmtId="168" fontId="1" fillId="0" borderId="27" xfId="41" applyNumberFormat="1" applyFont="1" applyBorder="1"/>
    <xf numFmtId="3" fontId="21" fillId="1" borderId="19" xfId="41" applyNumberFormat="1" applyFont="1" applyFill="1" applyBorder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Border="1"/>
    <xf numFmtId="168" fontId="1" fillId="0" borderId="29" xfId="41" applyNumberFormat="1" applyFont="1" applyBorder="1" applyProtection="1">
      <protection hidden="1"/>
    </xf>
    <xf numFmtId="0" fontId="1" fillId="0" borderId="75" xfId="41" applyFont="1" applyBorder="1" applyAlignment="1">
      <alignment horizontal="left"/>
    </xf>
    <xf numFmtId="0" fontId="1" fillId="0" borderId="24" xfId="41" applyFont="1" applyBorder="1" applyProtection="1">
      <protection hidden="1"/>
    </xf>
    <xf numFmtId="168" fontId="1" fillId="0" borderId="24" xfId="41" applyNumberFormat="1" applyFont="1" applyBorder="1" applyProtection="1">
      <protection hidden="1"/>
    </xf>
    <xf numFmtId="0" fontId="1" fillId="0" borderId="22" xfId="41" applyFont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22" xfId="41" applyFont="1" applyBorder="1" applyAlignment="1" applyProtection="1">
      <alignment horizontal="centerContinuous"/>
      <protection hidden="1"/>
    </xf>
    <xf numFmtId="168" fontId="1" fillId="0" borderId="20" xfId="41" applyNumberFormat="1" applyFont="1" applyBorder="1" applyProtection="1">
      <protection hidden="1"/>
    </xf>
    <xf numFmtId="0" fontId="1" fillId="0" borderId="57" xfId="41" applyFont="1" applyBorder="1"/>
    <xf numFmtId="3" fontId="1" fillId="0" borderId="27" xfId="41" applyNumberFormat="1" applyFont="1" applyBorder="1" applyProtection="1">
      <protection hidden="1"/>
    </xf>
    <xf numFmtId="3" fontId="21" fillId="0" borderId="27" xfId="41" applyNumberFormat="1" applyFont="1" applyBorder="1" applyProtection="1">
      <protection hidden="1"/>
    </xf>
    <xf numFmtId="164" fontId="1" fillId="0" borderId="30" xfId="38" applyFont="1" applyFill="1" applyBorder="1" applyProtection="1"/>
    <xf numFmtId="0" fontId="74" fillId="0" borderId="71" xfId="41" applyFont="1" applyBorder="1"/>
    <xf numFmtId="0" fontId="74" fillId="0" borderId="21" xfId="41" applyFont="1" applyBorder="1"/>
    <xf numFmtId="0" fontId="74" fillId="0" borderId="22" xfId="41" applyFont="1" applyBorder="1" applyProtection="1">
      <protection hidden="1"/>
    </xf>
    <xf numFmtId="3" fontId="74" fillId="0" borderId="27" xfId="41" applyNumberFormat="1" applyFont="1" applyBorder="1" applyProtection="1">
      <protection hidden="1"/>
    </xf>
    <xf numFmtId="3" fontId="75" fillId="0" borderId="27" xfId="41" applyNumberFormat="1" applyFont="1" applyBorder="1" applyProtection="1">
      <protection hidden="1"/>
    </xf>
    <xf numFmtId="3" fontId="76" fillId="0" borderId="57" xfId="41" applyNumberFormat="1" applyFont="1" applyBorder="1" applyProtection="1">
      <protection hidden="1"/>
    </xf>
    <xf numFmtId="0" fontId="1" fillId="0" borderId="21" xfId="41" applyFont="1" applyBorder="1" applyProtection="1">
      <protection hidden="1"/>
    </xf>
    <xf numFmtId="168" fontId="1" fillId="0" borderId="27" xfId="41" applyNumberFormat="1" applyFont="1" applyBorder="1" applyProtection="1">
      <protection hidden="1"/>
    </xf>
    <xf numFmtId="164" fontId="1" fillId="0" borderId="27" xfId="41" applyNumberFormat="1" applyFont="1" applyBorder="1" applyProtection="1">
      <protection hidden="1"/>
    </xf>
    <xf numFmtId="164" fontId="1" fillId="0" borderId="57" xfId="41" applyNumberFormat="1" applyFont="1" applyBorder="1"/>
    <xf numFmtId="164" fontId="1" fillId="0" borderId="0" xfId="41" applyNumberFormat="1" applyFont="1"/>
    <xf numFmtId="0" fontId="2" fillId="0" borderId="77" xfId="41" applyFont="1" applyBorder="1" applyProtection="1">
      <protection hidden="1"/>
    </xf>
    <xf numFmtId="164" fontId="2" fillId="0" borderId="34" xfId="41" applyNumberFormat="1" applyFont="1" applyBorder="1" applyProtection="1">
      <protection hidden="1"/>
    </xf>
    <xf numFmtId="3" fontId="21" fillId="1" borderId="58" xfId="41" applyNumberFormat="1" applyFont="1" applyFill="1" applyBorder="1"/>
    <xf numFmtId="164" fontId="2" fillId="0" borderId="59" xfId="41" applyNumberFormat="1" applyFont="1" applyBorder="1"/>
    <xf numFmtId="1" fontId="1" fillId="0" borderId="89" xfId="41" applyNumberFormat="1" applyFont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1" fillId="0" borderId="27" xfId="41" applyNumberFormat="1" applyFont="1" applyBorder="1"/>
    <xf numFmtId="3" fontId="81" fillId="0" borderId="29" xfId="41" applyNumberFormat="1" applyFont="1" applyBorder="1" applyProtection="1">
      <protection hidden="1"/>
    </xf>
    <xf numFmtId="3" fontId="81" fillId="1" borderId="27" xfId="41" applyNumberFormat="1" applyFont="1" applyFill="1" applyBorder="1"/>
    <xf numFmtId="3" fontId="81" fillId="0" borderId="22" xfId="41" applyNumberFormat="1" applyFont="1" applyBorder="1"/>
    <xf numFmtId="164" fontId="81" fillId="0" borderId="22" xfId="38" applyFont="1" applyFill="1" applyBorder="1" applyProtection="1">
      <protection hidden="1"/>
    </xf>
    <xf numFmtId="0" fontId="81" fillId="0" borderId="27" xfId="41" applyFont="1" applyBorder="1"/>
    <xf numFmtId="3" fontId="81" fillId="0" borderId="27" xfId="41" applyNumberFormat="1" applyFont="1" applyBorder="1" applyProtection="1">
      <protection hidden="1"/>
    </xf>
    <xf numFmtId="164" fontId="81" fillId="0" borderId="27" xfId="41" applyNumberFormat="1" applyFont="1" applyBorder="1" applyProtection="1">
      <protection hidden="1"/>
    </xf>
    <xf numFmtId="164" fontId="82" fillId="0" borderId="34" xfId="41" applyNumberFormat="1" applyFont="1" applyBorder="1" applyProtection="1">
      <protection hidden="1"/>
    </xf>
    <xf numFmtId="0" fontId="83" fillId="0" borderId="0" xfId="40" applyFont="1"/>
    <xf numFmtId="166" fontId="81" fillId="0" borderId="27" xfId="47" applyFont="1" applyFill="1" applyBorder="1" applyAlignment="1" applyProtection="1">
      <alignment wrapText="1"/>
    </xf>
    <xf numFmtId="166" fontId="77" fillId="0" borderId="83" xfId="40" applyNumberFormat="1" applyFont="1" applyBorder="1" applyAlignment="1">
      <alignment wrapText="1"/>
    </xf>
    <xf numFmtId="0" fontId="83" fillId="0" borderId="0" xfId="40" applyFont="1" applyAlignment="1">
      <alignment wrapText="1"/>
    </xf>
    <xf numFmtId="166" fontId="84" fillId="0" borderId="40" xfId="40" applyNumberFormat="1" applyFont="1" applyBorder="1" applyAlignment="1">
      <alignment vertical="center"/>
    </xf>
    <xf numFmtId="166" fontId="84" fillId="0" borderId="83" xfId="40" applyNumberFormat="1" applyFont="1" applyBorder="1" applyAlignment="1">
      <alignment vertical="center"/>
    </xf>
    <xf numFmtId="1" fontId="81" fillId="0" borderId="89" xfId="41" applyNumberFormat="1" applyFont="1" applyBorder="1" applyProtection="1">
      <protection hidden="1"/>
    </xf>
    <xf numFmtId="171" fontId="81" fillId="0" borderId="57" xfId="41" applyNumberFormat="1" applyFont="1" applyBorder="1"/>
    <xf numFmtId="168" fontId="81" fillId="0" borderId="28" xfId="41" applyNumberFormat="1" applyFont="1" applyBorder="1" applyProtection="1">
      <protection hidden="1"/>
    </xf>
    <xf numFmtId="164" fontId="82" fillId="0" borderId="27" xfId="38" applyFont="1" applyFill="1" applyBorder="1" applyProtection="1"/>
    <xf numFmtId="164" fontId="82" fillId="0" borderId="57" xfId="38" applyFont="1" applyFill="1" applyBorder="1" applyProtection="1"/>
    <xf numFmtId="168" fontId="85" fillId="0" borderId="21" xfId="41" applyNumberFormat="1" applyFont="1" applyBorder="1"/>
    <xf numFmtId="0" fontId="81" fillId="0" borderId="73" xfId="41" applyFont="1" applyBorder="1"/>
    <xf numFmtId="3" fontId="81" fillId="1" borderId="57" xfId="41" applyNumberFormat="1" applyFont="1" applyFill="1" applyBorder="1"/>
    <xf numFmtId="1" fontId="1" fillId="0" borderId="93" xfId="41" applyNumberFormat="1" applyFont="1" applyBorder="1" applyProtection="1">
      <protection hidden="1"/>
    </xf>
    <xf numFmtId="1" fontId="1" fillId="0" borderId="94" xfId="41" applyNumberFormat="1" applyFont="1" applyBorder="1" applyProtection="1">
      <protection hidden="1"/>
    </xf>
    <xf numFmtId="1" fontId="1" fillId="0" borderId="95" xfId="41" applyNumberFormat="1" applyFont="1" applyBorder="1" applyProtection="1">
      <protection hidden="1"/>
    </xf>
    <xf numFmtId="1" fontId="2" fillId="0" borderId="89" xfId="41" applyNumberFormat="1" applyFont="1" applyBorder="1" applyProtection="1">
      <protection hidden="1"/>
    </xf>
    <xf numFmtId="3" fontId="81" fillId="0" borderId="27" xfId="41" applyNumberFormat="1" applyFont="1" applyBorder="1"/>
    <xf numFmtId="3" fontId="82" fillId="0" borderId="22" xfId="38" applyNumberFormat="1" applyFont="1" applyFill="1" applyBorder="1" applyProtection="1"/>
    <xf numFmtId="164" fontId="82" fillId="0" borderId="22" xfId="38" applyFont="1" applyFill="1" applyBorder="1" applyProtection="1"/>
    <xf numFmtId="3" fontId="81" fillId="0" borderId="21" xfId="41" applyNumberFormat="1" applyFont="1" applyBorder="1"/>
    <xf numFmtId="164" fontId="82" fillId="0" borderId="22" xfId="38" applyFont="1" applyFill="1" applyBorder="1" applyAlignment="1" applyProtection="1">
      <alignment vertical="center"/>
    </xf>
    <xf numFmtId="0" fontId="81" fillId="0" borderId="20" xfId="41" applyFont="1" applyBorder="1" applyAlignment="1">
      <alignment horizontal="center" vertical="center"/>
    </xf>
    <xf numFmtId="168" fontId="82" fillId="0" borderId="27" xfId="41" applyNumberFormat="1" applyFont="1" applyBorder="1" applyProtection="1">
      <protection hidden="1"/>
    </xf>
    <xf numFmtId="3" fontId="21" fillId="0" borderId="19" xfId="41" applyNumberFormat="1" applyFont="1" applyBorder="1"/>
    <xf numFmtId="168" fontId="81" fillId="0" borderId="27" xfId="41" applyNumberFormat="1" applyFont="1" applyBorder="1" applyProtection="1">
      <protection hidden="1"/>
    </xf>
    <xf numFmtId="3" fontId="86" fillId="0" borderId="57" xfId="41" applyNumberFormat="1" applyFont="1" applyBorder="1" applyProtection="1">
      <protection hidden="1"/>
    </xf>
    <xf numFmtId="0" fontId="81" fillId="0" borderId="24" xfId="41" applyFont="1" applyBorder="1"/>
    <xf numFmtId="3" fontId="21" fillId="0" borderId="58" xfId="41" applyNumberFormat="1" applyFont="1" applyBorder="1"/>
    <xf numFmtId="164" fontId="22" fillId="0" borderId="34" xfId="41" applyNumberFormat="1" applyFont="1" applyBorder="1"/>
    <xf numFmtId="0" fontId="39" fillId="0" borderId="0" xfId="40" applyAlignment="1">
      <alignment horizontal="center"/>
    </xf>
    <xf numFmtId="9" fontId="39" fillId="0" borderId="0" xfId="43" applyFont="1" applyProtection="1"/>
    <xf numFmtId="0" fontId="51" fillId="0" borderId="42" xfId="40" applyFont="1" applyBorder="1" applyAlignment="1">
      <alignment horizontal="center" vertical="center" wrapText="1"/>
    </xf>
    <xf numFmtId="0" fontId="77" fillId="0" borderId="41" xfId="40" applyFont="1" applyBorder="1" applyAlignment="1">
      <alignment horizontal="center" vertical="center" wrapText="1"/>
    </xf>
    <xf numFmtId="0" fontId="51" fillId="0" borderId="40" xfId="40" applyFont="1" applyBorder="1" applyAlignment="1">
      <alignment horizontal="center" vertical="center" wrapText="1"/>
    </xf>
    <xf numFmtId="0" fontId="51" fillId="0" borderId="37" xfId="40" applyFont="1" applyBorder="1" applyAlignment="1">
      <alignment horizontal="center" vertical="center" wrapText="1"/>
    </xf>
    <xf numFmtId="175" fontId="1" fillId="0" borderId="29" xfId="41" applyNumberFormat="1" applyFont="1" applyBorder="1"/>
    <xf numFmtId="0" fontId="1" fillId="0" borderId="46" xfId="41" applyFont="1" applyBorder="1" applyAlignment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>
      <alignment horizontal="left" vertical="center"/>
    </xf>
    <xf numFmtId="0" fontId="51" fillId="0" borderId="41" xfId="40" applyFont="1" applyBorder="1" applyAlignment="1">
      <alignment horizontal="center" vertical="center" wrapText="1"/>
    </xf>
    <xf numFmtId="4" fontId="0" fillId="0" borderId="0" xfId="0" applyNumberFormat="1"/>
    <xf numFmtId="0" fontId="59" fillId="0" borderId="23" xfId="40" applyFont="1" applyBorder="1" applyAlignment="1">
      <alignment horizontal="center"/>
    </xf>
    <xf numFmtId="0" fontId="87" fillId="0" borderId="37" xfId="40" applyFont="1" applyBorder="1" applyAlignment="1">
      <alignment horizontal="right"/>
    </xf>
    <xf numFmtId="9" fontId="39" fillId="24" borderId="27" xfId="40" applyNumberFormat="1" applyFill="1" applyBorder="1" applyAlignment="1" applyProtection="1">
      <alignment horizontal="center"/>
      <protection locked="0"/>
    </xf>
    <xf numFmtId="9" fontId="67" fillId="0" borderId="40" xfId="43" applyFont="1" applyBorder="1" applyAlignment="1" applyProtection="1">
      <alignment vertical="center"/>
    </xf>
    <xf numFmtId="166" fontId="51" fillId="0" borderId="84" xfId="40" applyNumberFormat="1" applyFont="1" applyBorder="1" applyAlignment="1">
      <alignment wrapText="1"/>
    </xf>
    <xf numFmtId="9" fontId="51" fillId="0" borderId="60" xfId="43" applyFont="1" applyBorder="1" applyAlignment="1" applyProtection="1">
      <alignment wrapText="1"/>
    </xf>
    <xf numFmtId="0" fontId="51" fillId="0" borderId="55" xfId="40" applyFont="1" applyBorder="1" applyAlignment="1">
      <alignment horizontal="center" vertical="center" wrapText="1"/>
    </xf>
    <xf numFmtId="0" fontId="51" fillId="0" borderId="36" xfId="40" applyFont="1" applyBorder="1" applyAlignment="1">
      <alignment horizontal="center" vertical="center" wrapText="1"/>
    </xf>
    <xf numFmtId="9" fontId="39" fillId="0" borderId="86" xfId="43" applyFont="1" applyBorder="1" applyAlignment="1" applyProtection="1">
      <alignment wrapText="1"/>
    </xf>
    <xf numFmtId="9" fontId="39" fillId="0" borderId="86" xfId="43" applyFont="1" applyBorder="1" applyProtection="1"/>
    <xf numFmtId="0" fontId="4" fillId="0" borderId="52" xfId="41" applyFont="1" applyBorder="1" applyAlignment="1">
      <alignment horizontal="centerContinuous" vertical="center" wrapText="1"/>
    </xf>
    <xf numFmtId="0" fontId="4" fillId="0" borderId="22" xfId="41" applyFont="1" applyBorder="1" applyAlignment="1">
      <alignment horizontal="centerContinuous" vertical="center" wrapText="1"/>
    </xf>
    <xf numFmtId="0" fontId="1" fillId="0" borderId="52" xfId="41" applyFont="1" applyBorder="1" applyAlignment="1">
      <alignment horizontal="center" vertical="center"/>
    </xf>
    <xf numFmtId="0" fontId="1" fillId="0" borderId="47" xfId="41" applyFont="1" applyBorder="1" applyAlignment="1">
      <alignment horizontal="center" vertical="center"/>
    </xf>
    <xf numFmtId="0" fontId="1" fillId="0" borderId="21" xfId="41" applyFont="1" applyBorder="1" applyAlignment="1">
      <alignment horizontal="center" vertical="center"/>
    </xf>
    <xf numFmtId="0" fontId="1" fillId="0" borderId="21" xfId="41" applyFont="1" applyBorder="1" applyAlignment="1">
      <alignment horizontal="center" vertical="center" wrapText="1"/>
    </xf>
    <xf numFmtId="0" fontId="1" fillId="0" borderId="22" xfId="41" applyFont="1" applyBorder="1" applyAlignment="1">
      <alignment horizontal="center" vertical="center"/>
    </xf>
    <xf numFmtId="0" fontId="1" fillId="0" borderId="106" xfId="41" applyFont="1" applyBorder="1"/>
    <xf numFmtId="0" fontId="1" fillId="0" borderId="15" xfId="41" applyFont="1" applyBorder="1"/>
    <xf numFmtId="0" fontId="1" fillId="0" borderId="52" xfId="41" applyFont="1" applyBorder="1" applyAlignment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/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/>
    <xf numFmtId="4" fontId="1" fillId="30" borderId="27" xfId="41" applyNumberFormat="1" applyFont="1" applyFill="1" applyBorder="1"/>
    <xf numFmtId="0" fontId="1" fillId="0" borderId="107" xfId="41" applyFont="1" applyBorder="1"/>
    <xf numFmtId="4" fontId="2" fillId="0" borderId="27" xfId="38" applyNumberFormat="1" applyFont="1" applyBorder="1" applyProtection="1"/>
    <xf numFmtId="0" fontId="1" fillId="0" borderId="18" xfId="41" applyFont="1" applyBorder="1"/>
    <xf numFmtId="0" fontId="1" fillId="0" borderId="13" xfId="41" applyFont="1" applyBorder="1"/>
    <xf numFmtId="4" fontId="1" fillId="1" borderId="17" xfId="41" applyNumberFormat="1" applyFont="1" applyFill="1" applyBorder="1"/>
    <xf numFmtId="4" fontId="2" fillId="0" borderId="22" xfId="38" applyNumberFormat="1" applyFont="1" applyBorder="1" applyProtection="1"/>
    <xf numFmtId="0" fontId="6" fillId="0" borderId="52" xfId="41" applyFont="1" applyBorder="1"/>
    <xf numFmtId="0" fontId="2" fillId="0" borderId="52" xfId="41" applyFont="1" applyBorder="1" applyAlignment="1">
      <alignment vertical="center"/>
    </xf>
    <xf numFmtId="0" fontId="1" fillId="0" borderId="52" xfId="41" applyFont="1" applyBorder="1"/>
    <xf numFmtId="0" fontId="1" fillId="0" borderId="52" xfId="41" quotePrefix="1" applyFont="1" applyBorder="1" applyAlignment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>
      <alignment horizontal="left"/>
    </xf>
    <xf numFmtId="4" fontId="1" fillId="0" borderId="27" xfId="41" applyNumberFormat="1" applyFont="1" applyBorder="1"/>
    <xf numFmtId="0" fontId="2" fillId="0" borderId="52" xfId="41" applyFont="1" applyBorder="1"/>
    <xf numFmtId="4" fontId="2" fillId="0" borderId="57" xfId="41" applyNumberFormat="1" applyFont="1" applyBorder="1"/>
    <xf numFmtId="4" fontId="22" fillId="0" borderId="27" xfId="41" applyNumberFormat="1" applyFont="1" applyBorder="1"/>
    <xf numFmtId="0" fontId="59" fillId="0" borderId="0" xfId="0" applyFont="1" applyAlignment="1">
      <alignment horizontal="left" vertical="top" wrapText="1"/>
    </xf>
    <xf numFmtId="0" fontId="2" fillId="0" borderId="0" xfId="0" applyFont="1"/>
    <xf numFmtId="0" fontId="88" fillId="0" borderId="0" xfId="0" applyFont="1" applyAlignment="1">
      <alignment horizontal="left" vertical="top" wrapText="1"/>
    </xf>
    <xf numFmtId="0" fontId="88" fillId="33" borderId="27" xfId="0" applyFont="1" applyFill="1" applyBorder="1" applyAlignment="1">
      <alignment horizontal="left" vertical="top" wrapText="1"/>
    </xf>
    <xf numFmtId="0" fontId="89" fillId="0" borderId="0" xfId="0" applyFont="1" applyAlignment="1">
      <alignment horizontal="justify" vertical="center"/>
    </xf>
    <xf numFmtId="0" fontId="89" fillId="0" borderId="0" xfId="0" applyFont="1"/>
    <xf numFmtId="0" fontId="60" fillId="0" borderId="108" xfId="40" applyFont="1" applyBorder="1"/>
    <xf numFmtId="0" fontId="39" fillId="0" borderId="108" xfId="40" applyBorder="1"/>
    <xf numFmtId="0" fontId="59" fillId="0" borderId="24" xfId="40" applyFont="1" applyBorder="1" applyAlignment="1">
      <alignment horizontal="center"/>
    </xf>
    <xf numFmtId="0" fontId="39" fillId="24" borderId="24" xfId="40" applyFill="1" applyBorder="1" applyAlignment="1" applyProtection="1">
      <alignment horizontal="center"/>
      <protection locked="0"/>
    </xf>
    <xf numFmtId="0" fontId="93" fillId="0" borderId="0" xfId="40" applyFont="1" applyAlignment="1">
      <alignment vertical="center"/>
    </xf>
    <xf numFmtId="9" fontId="93" fillId="24" borderId="0" xfId="40" applyNumberFormat="1" applyFont="1" applyFill="1" applyAlignment="1" applyProtection="1">
      <alignment horizontal="center"/>
      <protection locked="0"/>
    </xf>
    <xf numFmtId="0" fontId="39" fillId="0" borderId="23" xfId="40" applyBorder="1"/>
    <xf numFmtId="0" fontId="90" fillId="0" borderId="23" xfId="0" applyFont="1" applyBorder="1"/>
    <xf numFmtId="0" fontId="60" fillId="0" borderId="0" xfId="40" applyFont="1"/>
    <xf numFmtId="0" fontId="93" fillId="0" borderId="79" xfId="40" applyFont="1" applyBorder="1" applyAlignment="1">
      <alignment vertical="center"/>
    </xf>
    <xf numFmtId="0" fontId="51" fillId="0" borderId="60" xfId="43" applyNumberFormat="1" applyFont="1" applyBorder="1" applyAlignment="1" applyProtection="1">
      <alignment wrapText="1"/>
    </xf>
    <xf numFmtId="9" fontId="93" fillId="24" borderId="87" xfId="40" applyNumberFormat="1" applyFont="1" applyFill="1" applyBorder="1" applyAlignment="1" applyProtection="1">
      <alignment horizontal="center"/>
      <protection locked="0"/>
    </xf>
    <xf numFmtId="9" fontId="93" fillId="24" borderId="9" xfId="40" applyNumberFormat="1" applyFont="1" applyFill="1" applyBorder="1" applyAlignment="1" applyProtection="1">
      <alignment horizontal="center"/>
      <protection locked="0"/>
    </xf>
    <xf numFmtId="0" fontId="92" fillId="0" borderId="45" xfId="40" applyFont="1" applyBorder="1" applyAlignment="1">
      <alignment horizontal="center"/>
    </xf>
    <xf numFmtId="0" fontId="92" fillId="0" borderId="87" xfId="40" applyFont="1" applyBorder="1" applyAlignment="1">
      <alignment horizontal="center"/>
    </xf>
    <xf numFmtId="0" fontId="60" fillId="0" borderId="106" xfId="40" applyFont="1" applyBorder="1"/>
    <xf numFmtId="0" fontId="60" fillId="33" borderId="9" xfId="40" applyFont="1" applyFill="1" applyBorder="1" applyAlignment="1">
      <alignment horizontal="center" vertical="center" wrapText="1"/>
    </xf>
    <xf numFmtId="0" fontId="60" fillId="33" borderId="38" xfId="40" applyFont="1" applyFill="1" applyBorder="1" applyAlignment="1">
      <alignment horizontal="center" vertical="center" wrapText="1"/>
    </xf>
    <xf numFmtId="0" fontId="60" fillId="33" borderId="58" xfId="40" applyFont="1" applyFill="1" applyBorder="1" applyAlignment="1">
      <alignment horizontal="center" vertical="center" wrapText="1"/>
    </xf>
    <xf numFmtId="9" fontId="93" fillId="24" borderId="45" xfId="40" applyNumberFormat="1" applyFont="1" applyFill="1" applyBorder="1" applyAlignment="1" applyProtection="1">
      <alignment horizontal="center"/>
      <protection locked="0"/>
    </xf>
    <xf numFmtId="9" fontId="93" fillId="24" borderId="79" xfId="40" applyNumberFormat="1" applyFont="1" applyFill="1" applyBorder="1" applyAlignment="1" applyProtection="1">
      <alignment horizontal="center"/>
      <protection locked="0"/>
    </xf>
    <xf numFmtId="0" fontId="39" fillId="0" borderId="79" xfId="40" applyBorder="1"/>
    <xf numFmtId="0" fontId="60" fillId="0" borderId="79" xfId="40" applyFont="1" applyBorder="1"/>
    <xf numFmtId="0" fontId="39" fillId="0" borderId="109" xfId="40" applyBorder="1"/>
    <xf numFmtId="9" fontId="93" fillId="24" borderId="86" xfId="40" applyNumberFormat="1" applyFont="1" applyFill="1" applyBorder="1" applyAlignment="1" applyProtection="1">
      <alignment horizontal="center" vertical="center"/>
      <protection locked="0"/>
    </xf>
    <xf numFmtId="9" fontId="93" fillId="24" borderId="38" xfId="40" applyNumberFormat="1" applyFont="1" applyFill="1" applyBorder="1" applyAlignment="1" applyProtection="1">
      <alignment horizontal="center" vertical="center"/>
      <protection locked="0"/>
    </xf>
    <xf numFmtId="0" fontId="39" fillId="0" borderId="9" xfId="40" applyBorder="1" applyAlignment="1">
      <alignment horizontal="center"/>
    </xf>
    <xf numFmtId="0" fontId="93" fillId="0" borderId="109" xfId="40" applyFont="1" applyBorder="1"/>
    <xf numFmtId="9" fontId="93" fillId="24" borderId="46" xfId="40" applyNumberFormat="1" applyFont="1" applyFill="1" applyBorder="1" applyAlignment="1" applyProtection="1">
      <alignment horizontal="center"/>
      <protection locked="0"/>
    </xf>
    <xf numFmtId="9" fontId="93" fillId="24" borderId="87" xfId="4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66" fontId="1" fillId="0" borderId="27" xfId="47" applyFont="1" applyFill="1" applyBorder="1" applyAlignment="1" applyProtection="1">
      <alignment wrapText="1"/>
    </xf>
    <xf numFmtId="9" fontId="1" fillId="24" borderId="27" xfId="43" applyFont="1" applyFill="1" applyBorder="1" applyAlignment="1" applyProtection="1">
      <alignment horizontal="center"/>
      <protection locked="0"/>
    </xf>
    <xf numFmtId="166" fontId="1" fillId="0" borderId="57" xfId="47" applyFont="1" applyFill="1" applyBorder="1" applyAlignment="1" applyProtection="1">
      <alignment wrapText="1"/>
    </xf>
    <xf numFmtId="10" fontId="1" fillId="0" borderId="22" xfId="43" applyNumberFormat="1" applyFont="1" applyFill="1" applyBorder="1" applyProtection="1"/>
    <xf numFmtId="0" fontId="1" fillId="0" borderId="57" xfId="43" applyNumberFormat="1" applyFont="1" applyFill="1" applyBorder="1" applyAlignment="1" applyProtection="1">
      <alignment wrapText="1"/>
    </xf>
    <xf numFmtId="9" fontId="1" fillId="0" borderId="57" xfId="43" applyFont="1" applyFill="1" applyBorder="1" applyAlignment="1" applyProtection="1">
      <alignment wrapText="1"/>
    </xf>
    <xf numFmtId="166" fontId="1" fillId="0" borderId="72" xfId="47" applyFont="1" applyFill="1" applyBorder="1" applyAlignment="1" applyProtection="1">
      <alignment wrapText="1"/>
    </xf>
    <xf numFmtId="10" fontId="1" fillId="0" borderId="17" xfId="43" applyNumberFormat="1" applyFont="1" applyFill="1" applyBorder="1" applyProtection="1"/>
    <xf numFmtId="166" fontId="1" fillId="0" borderId="23" xfId="47" applyFont="1" applyFill="1" applyBorder="1" applyAlignment="1" applyProtection="1">
      <alignment wrapText="1"/>
    </xf>
    <xf numFmtId="166" fontId="1" fillId="0" borderId="34" xfId="47" applyFont="1" applyFill="1" applyBorder="1" applyAlignment="1" applyProtection="1">
      <alignment wrapText="1"/>
    </xf>
    <xf numFmtId="166" fontId="1" fillId="0" borderId="59" xfId="47" applyFont="1" applyFill="1" applyBorder="1" applyAlignment="1" applyProtection="1">
      <alignment wrapText="1"/>
    </xf>
    <xf numFmtId="9" fontId="1" fillId="0" borderId="59" xfId="43" applyFont="1" applyFill="1" applyBorder="1" applyAlignment="1" applyProtection="1">
      <alignment wrapText="1"/>
    </xf>
    <xf numFmtId="0" fontId="2" fillId="0" borderId="27" xfId="41" applyFont="1" applyBorder="1" applyAlignment="1">
      <alignment horizontal="center" vertical="center"/>
    </xf>
    <xf numFmtId="0" fontId="1" fillId="0" borderId="106" xfId="41" applyFont="1" applyBorder="1" applyAlignment="1">
      <alignment horizontal="left"/>
    </xf>
    <xf numFmtId="171" fontId="21" fillId="24" borderId="22" xfId="38" applyNumberFormat="1" applyFont="1" applyFill="1" applyBorder="1" applyProtection="1">
      <protection locked="0"/>
    </xf>
    <xf numFmtId="0" fontId="21" fillId="0" borderId="22" xfId="41" applyFont="1" applyBorder="1" applyAlignment="1">
      <alignment horizontal="center" vertical="center" wrapText="1"/>
    </xf>
    <xf numFmtId="4" fontId="21" fillId="24" borderId="22" xfId="41" applyNumberFormat="1" applyFont="1" applyFill="1" applyBorder="1" applyProtection="1">
      <protection locked="0"/>
    </xf>
    <xf numFmtId="0" fontId="21" fillId="0" borderId="28" xfId="41" applyFont="1" applyBorder="1"/>
    <xf numFmtId="4" fontId="21" fillId="1" borderId="22" xfId="41" applyNumberFormat="1" applyFont="1" applyFill="1" applyBorder="1"/>
    <xf numFmtId="4" fontId="21" fillId="0" borderId="22" xfId="38" applyNumberFormat="1" applyFont="1" applyBorder="1" applyProtection="1"/>
    <xf numFmtId="4" fontId="21" fillId="0" borderId="20" xfId="38" applyNumberFormat="1" applyFont="1" applyBorder="1" applyProtection="1"/>
    <xf numFmtId="4" fontId="21" fillId="0" borderId="22" xfId="41" applyNumberFormat="1" applyFont="1" applyBorder="1"/>
    <xf numFmtId="3" fontId="21" fillId="1" borderId="20" xfId="41" applyNumberFormat="1" applyFont="1" applyFill="1" applyBorder="1"/>
    <xf numFmtId="0" fontId="2" fillId="0" borderId="36" xfId="41" applyFont="1" applyBorder="1" applyAlignment="1">
      <alignment horizontal="center" vertical="center"/>
    </xf>
    <xf numFmtId="0" fontId="1" fillId="0" borderId="32" xfId="41" applyFont="1" applyBorder="1"/>
    <xf numFmtId="0" fontId="1" fillId="0" borderId="69" xfId="41" applyFont="1" applyBorder="1" applyAlignment="1">
      <alignment horizontal="left"/>
    </xf>
    <xf numFmtId="0" fontId="2" fillId="29" borderId="37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/>
    </xf>
    <xf numFmtId="0" fontId="6" fillId="0" borderId="61" xfId="0" applyFont="1" applyBorder="1"/>
    <xf numFmtId="0" fontId="6" fillId="0" borderId="47" xfId="0" applyFont="1" applyBorder="1"/>
    <xf numFmtId="0" fontId="6" fillId="0" borderId="30" xfId="0" applyFont="1" applyBorder="1"/>
    <xf numFmtId="0" fontId="9" fillId="0" borderId="9" xfId="0" applyFont="1" applyBorder="1"/>
    <xf numFmtId="0" fontId="15" fillId="0" borderId="37" xfId="0" applyFont="1" applyBorder="1"/>
    <xf numFmtId="4" fontId="15" fillId="0" borderId="38" xfId="0" applyNumberFormat="1" applyFont="1" applyBorder="1"/>
    <xf numFmtId="0" fontId="15" fillId="0" borderId="0" xfId="0" applyFont="1"/>
    <xf numFmtId="4" fontId="15" fillId="0" borderId="0" xfId="0" applyNumberFormat="1" applyFont="1"/>
    <xf numFmtId="4" fontId="9" fillId="0" borderId="0" xfId="0" applyNumberFormat="1" applyFont="1"/>
    <xf numFmtId="0" fontId="15" fillId="0" borderId="9" xfId="0" applyFont="1" applyBorder="1"/>
    <xf numFmtId="174" fontId="15" fillId="0" borderId="40" xfId="0" applyNumberFormat="1" applyFont="1" applyBorder="1"/>
    <xf numFmtId="0" fontId="2" fillId="0" borderId="0" xfId="0" applyFont="1" applyAlignment="1">
      <alignment horizontal="center"/>
    </xf>
    <xf numFmtId="0" fontId="58" fillId="0" borderId="96" xfId="28" applyFont="1" applyFill="1" applyBorder="1" applyAlignment="1" applyProtection="1">
      <alignment horizontal="center" vertical="center"/>
    </xf>
    <xf numFmtId="0" fontId="58" fillId="0" borderId="97" xfId="28" applyFont="1" applyFill="1" applyBorder="1" applyAlignment="1" applyProtection="1">
      <alignment horizontal="center" vertical="center"/>
    </xf>
    <xf numFmtId="0" fontId="58" fillId="0" borderId="98" xfId="28" applyFont="1" applyFill="1" applyBorder="1" applyAlignment="1" applyProtection="1">
      <alignment horizontal="center" vertical="center"/>
    </xf>
    <xf numFmtId="0" fontId="67" fillId="0" borderId="27" xfId="40" applyFont="1" applyBorder="1" applyAlignment="1">
      <alignment horizontal="left"/>
    </xf>
    <xf numFmtId="0" fontId="59" fillId="0" borderId="27" xfId="40" applyFont="1" applyBorder="1" applyAlignment="1">
      <alignment horizontal="center" vertical="center"/>
    </xf>
    <xf numFmtId="0" fontId="1" fillId="24" borderId="27" xfId="40" applyFont="1" applyFill="1" applyBorder="1" applyAlignment="1" applyProtection="1">
      <alignment horizontal="left" vertical="center" wrapText="1"/>
      <protection locked="0"/>
    </xf>
    <xf numFmtId="0" fontId="1" fillId="24" borderId="52" xfId="40" applyFont="1" applyFill="1" applyBorder="1" applyAlignment="1" applyProtection="1">
      <alignment horizontal="left" vertical="center" wrapText="1"/>
      <protection locked="0"/>
    </xf>
    <xf numFmtId="0" fontId="51" fillId="0" borderId="41" xfId="40" applyFont="1" applyBorder="1" applyAlignment="1">
      <alignment horizontal="center" vertical="center" wrapText="1"/>
    </xf>
    <xf numFmtId="0" fontId="57" fillId="0" borderId="52" xfId="40" applyFont="1" applyBorder="1" applyAlignment="1">
      <alignment horizontal="left" wrapText="1"/>
    </xf>
    <xf numFmtId="0" fontId="57" fillId="0" borderId="21" xfId="40" applyFont="1" applyBorder="1" applyAlignment="1">
      <alignment horizontal="left" wrapText="1"/>
    </xf>
    <xf numFmtId="0" fontId="57" fillId="0" borderId="22" xfId="40" applyFont="1" applyBorder="1" applyAlignment="1">
      <alignment horizontal="left" wrapText="1"/>
    </xf>
    <xf numFmtId="0" fontId="39" fillId="0" borderId="15" xfId="40" applyBorder="1" applyAlignment="1">
      <alignment horizontal="center"/>
    </xf>
    <xf numFmtId="0" fontId="39" fillId="0" borderId="23" xfId="40" applyBorder="1" applyAlignment="1">
      <alignment horizontal="center"/>
    </xf>
    <xf numFmtId="0" fontId="60" fillId="0" borderId="106" xfId="40" applyFont="1" applyBorder="1" applyAlignment="1">
      <alignment horizontal="center" vertical="center" wrapText="1"/>
    </xf>
    <xf numFmtId="0" fontId="60" fillId="0" borderId="0" xfId="40" applyFont="1" applyAlignment="1">
      <alignment horizontal="center" vertical="center" wrapText="1"/>
    </xf>
    <xf numFmtId="0" fontId="60" fillId="0" borderId="19" xfId="40" applyFont="1" applyBorder="1" applyAlignment="1">
      <alignment horizontal="center" vertical="center" wrapText="1"/>
    </xf>
    <xf numFmtId="0" fontId="90" fillId="0" borderId="23" xfId="0" applyFont="1" applyBorder="1" applyAlignment="1">
      <alignment horizontal="center" vertical="center"/>
    </xf>
    <xf numFmtId="0" fontId="91" fillId="0" borderId="27" xfId="40" applyFont="1" applyBorder="1" applyAlignment="1">
      <alignment horizontal="center"/>
    </xf>
    <xf numFmtId="0" fontId="58" fillId="24" borderId="43" xfId="40" applyFont="1" applyFill="1" applyBorder="1" applyAlignment="1" applyProtection="1">
      <alignment horizontal="left" vertical="top" wrapText="1"/>
      <protection locked="0"/>
    </xf>
    <xf numFmtId="0" fontId="58" fillId="24" borderId="83" xfId="40" applyFont="1" applyFill="1" applyBorder="1" applyAlignment="1" applyProtection="1">
      <alignment horizontal="left" vertical="top" wrapText="1"/>
      <protection locked="0"/>
    </xf>
    <xf numFmtId="0" fontId="58" fillId="24" borderId="60" xfId="40" applyFont="1" applyFill="1" applyBorder="1" applyAlignment="1" applyProtection="1">
      <alignment horizontal="left" vertical="top" wrapText="1"/>
      <protection locked="0"/>
    </xf>
    <xf numFmtId="0" fontId="57" fillId="0" borderId="54" xfId="40" applyFont="1" applyBorder="1" applyAlignment="1">
      <alignment horizontal="left" wrapText="1"/>
    </xf>
    <xf numFmtId="0" fontId="57" fillId="0" borderId="16" xfId="40" applyFont="1" applyBorder="1" applyAlignment="1">
      <alignment horizontal="left" wrapText="1"/>
    </xf>
    <xf numFmtId="0" fontId="57" fillId="0" borderId="17" xfId="40" applyFont="1" applyBorder="1" applyAlignment="1">
      <alignment horizontal="left" wrapText="1"/>
    </xf>
    <xf numFmtId="0" fontId="67" fillId="0" borderId="84" xfId="40" applyFont="1" applyBorder="1" applyAlignment="1">
      <alignment horizontal="center" vertical="center" wrapText="1"/>
    </xf>
    <xf numFmtId="0" fontId="67" fillId="0" borderId="83" xfId="40" applyFont="1" applyBorder="1" applyAlignment="1">
      <alignment horizontal="center" vertical="center" wrapText="1"/>
    </xf>
    <xf numFmtId="0" fontId="57" fillId="0" borderId="99" xfId="40" applyFont="1" applyBorder="1" applyAlignment="1">
      <alignment horizontal="left" wrapText="1"/>
    </xf>
    <xf numFmtId="0" fontId="57" fillId="0" borderId="77" xfId="40" applyFont="1" applyBorder="1" applyAlignment="1">
      <alignment horizontal="left" wrapText="1"/>
    </xf>
    <xf numFmtId="0" fontId="57" fillId="0" borderId="100" xfId="40" applyFont="1" applyBorder="1" applyAlignment="1">
      <alignment horizontal="left" wrapText="1"/>
    </xf>
    <xf numFmtId="0" fontId="15" fillId="32" borderId="101" xfId="41" applyFont="1" applyFill="1" applyBorder="1" applyAlignment="1">
      <alignment horizontal="center" vertical="center" wrapText="1"/>
    </xf>
    <xf numFmtId="0" fontId="15" fillId="32" borderId="102" xfId="41" applyFont="1" applyFill="1" applyBorder="1" applyAlignment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5" fillId="0" borderId="27" xfId="41" applyFont="1" applyBorder="1" applyAlignment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5" fillId="0" borderId="32" xfId="41" applyFont="1" applyBorder="1" applyAlignment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Border="1" applyAlignment="1" applyProtection="1">
      <alignment horizontal="left"/>
      <protection hidden="1"/>
    </xf>
    <xf numFmtId="0" fontId="1" fillId="0" borderId="17" xfId="41" applyFont="1" applyBorder="1" applyAlignment="1" applyProtection="1">
      <alignment horizontal="left"/>
      <protection hidden="1"/>
    </xf>
    <xf numFmtId="0" fontId="1" fillId="0" borderId="71" xfId="41" applyFont="1" applyBorder="1" applyAlignment="1" applyProtection="1">
      <alignment horizontal="left"/>
      <protection hidden="1"/>
    </xf>
    <xf numFmtId="0" fontId="1" fillId="0" borderId="22" xfId="41" applyFont="1" applyBorder="1" applyAlignment="1" applyProtection="1">
      <alignment horizontal="left"/>
      <protection hidden="1"/>
    </xf>
    <xf numFmtId="0" fontId="36" fillId="29" borderId="84" xfId="0" applyFont="1" applyFill="1" applyBorder="1" applyAlignment="1">
      <alignment horizontal="center" vertical="center"/>
    </xf>
    <xf numFmtId="0" fontId="35" fillId="29" borderId="83" xfId="0" applyFont="1" applyFill="1" applyBorder="1" applyAlignment="1">
      <alignment horizontal="center" vertical="center"/>
    </xf>
    <xf numFmtId="0" fontId="35" fillId="29" borderId="60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left" wrapText="1"/>
    </xf>
    <xf numFmtId="0" fontId="10" fillId="31" borderId="84" xfId="0" applyFont="1" applyFill="1" applyBorder="1" applyAlignment="1">
      <alignment horizontal="center" vertical="center" wrapText="1"/>
    </xf>
    <xf numFmtId="0" fontId="10" fillId="31" borderId="83" xfId="0" applyFont="1" applyFill="1" applyBorder="1" applyAlignment="1">
      <alignment horizontal="center" vertical="center" wrapText="1"/>
    </xf>
    <xf numFmtId="0" fontId="10" fillId="31" borderId="60" xfId="0" applyFont="1" applyFill="1" applyBorder="1" applyAlignment="1">
      <alignment horizontal="center" vertical="center" wrapText="1"/>
    </xf>
    <xf numFmtId="0" fontId="0" fillId="0" borderId="83" xfId="0" applyBorder="1" applyAlignment="1"/>
    <xf numFmtId="0" fontId="0" fillId="0" borderId="60" xfId="0" applyBorder="1" applyAlignment="1"/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</xdr:colOff>
      <xdr:row>16</xdr:row>
      <xdr:rowOff>25400</xdr:rowOff>
    </xdr:from>
    <xdr:to>
      <xdr:col>21</xdr:col>
      <xdr:colOff>396515</xdr:colOff>
      <xdr:row>57</xdr:row>
      <xdr:rowOff>42332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65F832-C462-4C8F-A260-BA64315D4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7266" y="2599267"/>
          <a:ext cx="11360849" cy="66124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5"/>
  <cols>
    <col min="1" max="1" width="2.54296875" customWidth="1"/>
    <col min="2" max="2" width="176.453125" customWidth="1"/>
    <col min="3" max="3" width="14.5429687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453125" customWidth="1"/>
    <col min="10" max="10" width="19.453125" customWidth="1"/>
    <col min="11" max="11" width="1.81640625" customWidth="1"/>
    <col min="12" max="12" width="20.81640625" hidden="1" customWidth="1"/>
    <col min="13" max="13" width="25.453125" hidden="1" customWidth="1"/>
    <col min="14" max="14" width="9.1796875" style="106" customWidth="1"/>
  </cols>
  <sheetData>
    <row r="1" spans="2:14" ht="12.75" customHeight="1">
      <c r="B1" s="257"/>
    </row>
    <row r="2" spans="2:14" ht="18">
      <c r="B2" s="258" t="s">
        <v>0</v>
      </c>
    </row>
    <row r="3" spans="2:14" ht="9.75" customHeight="1"/>
    <row r="4" spans="2:14" ht="15.5">
      <c r="B4" s="261" t="s">
        <v>1</v>
      </c>
      <c r="N4"/>
    </row>
    <row r="5" spans="2:14" ht="15.5">
      <c r="B5" s="286" t="s">
        <v>2</v>
      </c>
      <c r="N5"/>
    </row>
    <row r="6" spans="2:14" ht="15.5">
      <c r="B6" s="286" t="s">
        <v>3</v>
      </c>
      <c r="N6"/>
    </row>
    <row r="7" spans="2:14" ht="10.5" customHeight="1">
      <c r="B7" s="288"/>
      <c r="N7"/>
    </row>
    <row r="8" spans="2:14" ht="15.5">
      <c r="B8" s="259" t="s">
        <v>4</v>
      </c>
      <c r="N8"/>
    </row>
    <row r="9" spans="2:14" ht="15.5">
      <c r="B9" s="287" t="s">
        <v>5</v>
      </c>
      <c r="N9"/>
    </row>
    <row r="10" spans="2:14" ht="15.5">
      <c r="B10" s="287" t="s">
        <v>6</v>
      </c>
      <c r="N10"/>
    </row>
    <row r="11" spans="2:14" ht="15.5">
      <c r="B11" s="285" t="s">
        <v>7</v>
      </c>
      <c r="N11"/>
    </row>
    <row r="12" spans="2:14" ht="15.5">
      <c r="B12" s="285" t="s">
        <v>8</v>
      </c>
      <c r="N12"/>
    </row>
    <row r="13" spans="2:14" ht="15.5">
      <c r="B13" s="285" t="s">
        <v>9</v>
      </c>
      <c r="N13"/>
    </row>
    <row r="14" spans="2:14" ht="15.5">
      <c r="B14" s="285" t="s">
        <v>10</v>
      </c>
      <c r="N14"/>
    </row>
    <row r="15" spans="2:14" ht="15.5">
      <c r="B15" s="285" t="s">
        <v>11</v>
      </c>
      <c r="N15"/>
    </row>
    <row r="16" spans="2:14" ht="15.5">
      <c r="B16" s="285" t="s">
        <v>12</v>
      </c>
      <c r="N16"/>
    </row>
    <row r="17" spans="2:14" ht="15.5">
      <c r="B17" s="286"/>
      <c r="N17"/>
    </row>
    <row r="18" spans="2:14" ht="15.5">
      <c r="B18" s="286" t="s">
        <v>13</v>
      </c>
      <c r="N18"/>
    </row>
    <row r="19" spans="2:14" ht="10.5" customHeight="1">
      <c r="B19" s="288"/>
      <c r="N19"/>
    </row>
    <row r="20" spans="2:14" ht="15.5">
      <c r="B20" s="260" t="s">
        <v>14</v>
      </c>
      <c r="N20"/>
    </row>
    <row r="21" spans="2:14" ht="15.5">
      <c r="B21" s="286" t="s">
        <v>15</v>
      </c>
      <c r="N21"/>
    </row>
    <row r="22" spans="2:14" ht="15.5">
      <c r="B22" s="286" t="s">
        <v>16</v>
      </c>
      <c r="N22"/>
    </row>
    <row r="23" spans="2:14" ht="15.5">
      <c r="B23" s="289" t="s">
        <v>17</v>
      </c>
      <c r="N23"/>
    </row>
    <row r="24" spans="2:14" ht="15.5">
      <c r="B24" s="286" t="s">
        <v>18</v>
      </c>
      <c r="N24"/>
    </row>
    <row r="25" spans="2:14" ht="15.5">
      <c r="B25" s="286"/>
      <c r="N25"/>
    </row>
    <row r="26" spans="2:14" ht="18.5">
      <c r="B26" s="497" t="s">
        <v>19</v>
      </c>
      <c r="N26"/>
    </row>
    <row r="27" spans="2:14" s="495" customFormat="1" ht="18.5">
      <c r="B27" s="496" t="s">
        <v>20</v>
      </c>
    </row>
    <row r="28" spans="2:14" s="495" customFormat="1" ht="18.5">
      <c r="B28" s="496" t="s">
        <v>21</v>
      </c>
    </row>
    <row r="29" spans="2:14" s="495" customFormat="1" ht="15.5">
      <c r="B29" s="494"/>
    </row>
    <row r="30" spans="2:14" ht="15.5">
      <c r="B30" s="305" t="s">
        <v>22</v>
      </c>
      <c r="N30"/>
    </row>
    <row r="31" spans="2:14" ht="14.5">
      <c r="B31" s="302" t="s">
        <v>23</v>
      </c>
      <c r="N31"/>
    </row>
    <row r="32" spans="2:14" ht="29">
      <c r="B32" s="303" t="s">
        <v>24</v>
      </c>
      <c r="N32"/>
    </row>
    <row r="33" spans="2:14" ht="43.5">
      <c r="B33" s="303" t="s">
        <v>25</v>
      </c>
      <c r="N33"/>
    </row>
    <row r="34" spans="2:14" ht="14.5">
      <c r="B34" s="304" t="s">
        <v>26</v>
      </c>
      <c r="N34"/>
    </row>
    <row r="35" spans="2:14" ht="15.5">
      <c r="B35" s="287" t="s">
        <v>27</v>
      </c>
      <c r="N35"/>
    </row>
    <row r="36" spans="2:14" ht="15.5">
      <c r="B36" s="287" t="s">
        <v>28</v>
      </c>
      <c r="N36"/>
    </row>
    <row r="37" spans="2:14" ht="7.5" customHeight="1">
      <c r="N37"/>
    </row>
    <row r="38" spans="2:14" ht="15.5">
      <c r="B38" s="285" t="s">
        <v>29</v>
      </c>
      <c r="N38"/>
    </row>
    <row r="39" spans="2:14" ht="10.5" customHeight="1"/>
    <row r="40" spans="2:14" ht="15.5">
      <c r="B40" s="260" t="s">
        <v>30</v>
      </c>
      <c r="N40"/>
    </row>
    <row r="41" spans="2:14" s="286" customFormat="1" ht="15.5">
      <c r="B41" s="286" t="s">
        <v>31</v>
      </c>
    </row>
    <row r="42" spans="2:14" ht="9.75" customHeight="1">
      <c r="N42"/>
    </row>
    <row r="43" spans="2:14" ht="15.5">
      <c r="B43" s="260" t="s">
        <v>32</v>
      </c>
      <c r="N43"/>
    </row>
    <row r="44" spans="2:14" s="286" customFormat="1" ht="15.5">
      <c r="B44" s="286" t="s">
        <v>33</v>
      </c>
    </row>
    <row r="45" spans="2:14" ht="8.25" customHeight="1">
      <c r="C45" s="530"/>
      <c r="N45"/>
    </row>
    <row r="46" spans="2:14" ht="15.5">
      <c r="B46" s="260" t="s">
        <v>34</v>
      </c>
      <c r="C46" s="530"/>
      <c r="N46"/>
    </row>
    <row r="47" spans="2:14" s="286" customFormat="1" ht="15.5">
      <c r="B47" s="286" t="s">
        <v>35</v>
      </c>
    </row>
    <row r="48" spans="2:14" ht="10.4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5" width="19" style="16" customWidth="1"/>
    <col min="6" max="6" width="22.54296875" style="16" customWidth="1"/>
    <col min="7" max="7" width="15.1796875" style="16" customWidth="1"/>
    <col min="8" max="8" width="13" style="16" customWidth="1"/>
    <col min="9" max="9" width="16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2103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154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5" width="17.54296875" style="16" customWidth="1"/>
    <col min="6" max="6" width="22.81640625" style="16" customWidth="1"/>
    <col min="7" max="7" width="17.81640625" style="16" customWidth="1"/>
    <col min="8" max="8" width="16" style="16" customWidth="1"/>
    <col min="9" max="9" width="22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2104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F15" sqref="F15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" style="16" customWidth="1"/>
    <col min="5" max="5" width="19.453125" style="16" customWidth="1"/>
    <col min="6" max="6" width="24.81640625" style="16" customWidth="1"/>
    <col min="7" max="7" width="16.81640625" style="16" customWidth="1"/>
    <col min="8" max="8" width="17.81640625" style="16" customWidth="1"/>
    <col min="9" max="9" width="17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.5" thickBot="1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444">
        <v>1</v>
      </c>
      <c r="G2" s="182"/>
      <c r="H2" s="183" t="s">
        <v>89</v>
      </c>
      <c r="I2" s="184">
        <v>1</v>
      </c>
    </row>
    <row r="3" spans="1:9" ht="30" customHeight="1" thickBo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446"/>
      <c r="G3" s="218"/>
      <c r="H3" s="217" t="s">
        <v>92</v>
      </c>
      <c r="I3" s="447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445"/>
      <c r="G4" s="218"/>
      <c r="H4" s="150"/>
      <c r="I4" s="447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447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448"/>
    </row>
    <row r="8" spans="1:9" ht="13">
      <c r="A8" s="188"/>
      <c r="C8" s="25"/>
      <c r="D8" s="608"/>
      <c r="E8" s="609"/>
      <c r="F8" s="610"/>
      <c r="G8" s="219"/>
      <c r="H8" s="216"/>
      <c r="I8" s="448"/>
    </row>
    <row r="9" spans="1:9" ht="13">
      <c r="A9" s="189"/>
      <c r="B9" s="20"/>
      <c r="C9" s="132" t="s">
        <v>97</v>
      </c>
      <c r="D9" s="256">
        <v>3101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146"/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146"/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146"/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146"/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146"/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146"/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146"/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146"/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146"/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146"/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146"/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146"/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147"/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147"/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147"/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147"/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48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147"/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147"/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147"/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147"/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147"/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147"/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147"/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54296875" style="16" customWidth="1"/>
    <col min="5" max="5" width="20.453125" style="16" customWidth="1"/>
    <col min="6" max="6" width="23.81640625" style="16" customWidth="1"/>
    <col min="7" max="7" width="19.81640625" style="16" customWidth="1"/>
    <col min="8" max="8" width="14.81640625" style="16" customWidth="1"/>
    <col min="9" max="9" width="18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3102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12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12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12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12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12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12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12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  <c r="L55" s="16" t="s">
        <v>50</v>
      </c>
    </row>
    <row r="56" spans="1:12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12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12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12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12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12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12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453125" style="16" customWidth="1"/>
    <col min="5" max="5" width="20.54296875" style="16" customWidth="1"/>
    <col min="6" max="11" width="19.542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3103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G13" sqref="G12:G13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54296875" style="16" customWidth="1"/>
    <col min="5" max="5" width="20" style="16" customWidth="1"/>
    <col min="6" max="9" width="17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3104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81640625" style="16" customWidth="1"/>
    <col min="5" max="5" width="22.453125" style="16" customWidth="1"/>
    <col min="6" max="11" width="19.8164062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4101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54296875" style="16" customWidth="1"/>
    <col min="5" max="5" width="21.453125" style="16" customWidth="1"/>
    <col min="6" max="6" width="18" style="16" customWidth="1"/>
    <col min="7" max="7" width="17.453125" style="16" customWidth="1"/>
    <col min="8" max="8" width="18" style="16" customWidth="1"/>
    <col min="9" max="9" width="19.1796875" style="16" customWidth="1"/>
    <col min="10" max="11" width="18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4102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8" style="16" customWidth="1"/>
    <col min="5" max="5" width="21" style="16" customWidth="1"/>
    <col min="6" max="6" width="22.81640625" style="16" customWidth="1"/>
    <col min="7" max="7" width="15.1796875" style="16" customWidth="1"/>
    <col min="8" max="8" width="16.453125" style="16" customWidth="1"/>
    <col min="9" max="9" width="21.816406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4103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453125" style="16" customWidth="1"/>
    <col min="5" max="5" width="20" style="16" customWidth="1"/>
    <col min="6" max="6" width="24.54296875" style="16" customWidth="1"/>
    <col min="7" max="7" width="15.1796875" style="16" customWidth="1"/>
    <col min="8" max="8" width="17.54296875" style="16" customWidth="1"/>
    <col min="9" max="9" width="19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+PSSA3_3101!F3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4104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+PSSA3_3101!E12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+PSSA3_3101!E13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+PSSA3_3101!E14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+PSSA3_3101!E15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+PSSA3_3101!E16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+PSSA3_3101!E17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+PSSA3_3101!E18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+PSSA3_3101!E19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+PSSA3_3101!E20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+PSSA3_3101!E21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+PSSA3_3101!E22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+PSSA3_3101!E23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+PSSA3_3101!D35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+PSSA3_3101!D36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+PSSA3_3101!D37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+PSSA3_3101!D38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+PSSA3_3101!D40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+PSSA3_3101!D41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+PSSA3_3101!D42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+PSSA3_3101!D43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+PSSA3_3101!D44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+PSSA3_3101!D45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+PSSA3_3101!D46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D13:E13"/>
  <sheetViews>
    <sheetView topLeftCell="A10" zoomScale="75" workbookViewId="0">
      <selection activeCell="D13" sqref="D13:E13"/>
    </sheetView>
  </sheetViews>
  <sheetFormatPr defaultRowHeight="12.5"/>
  <sheetData>
    <row r="13" spans="4:5" ht="13">
      <c r="D13" s="570" t="s">
        <v>36</v>
      </c>
      <c r="E13" s="570"/>
    </row>
  </sheetData>
  <sheetProtection password="CC7E" sheet="1"/>
  <mergeCells count="1">
    <mergeCell ref="D13:E13"/>
  </mergeCells>
  <phoneticPr fontId="62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8" style="16" customWidth="1"/>
    <col min="5" max="5" width="20.54296875" style="16" customWidth="1"/>
    <col min="6" max="6" width="23.453125" style="16" customWidth="1"/>
    <col min="7" max="7" width="21.54296875" style="16" customWidth="1"/>
    <col min="8" max="8" width="20.453125" style="16" customWidth="1"/>
    <col min="9" max="11" width="21.542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32.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39"/>
      <c r="G3" s="218"/>
      <c r="H3" s="450" t="s">
        <v>92</v>
      </c>
      <c r="I3" s="216"/>
    </row>
    <row r="4" spans="1:9" ht="18.649999999999999" customHeight="1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5101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146"/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146"/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146"/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146"/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146"/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146"/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146"/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146"/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146"/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146"/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146"/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146"/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13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147"/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147"/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147"/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147"/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48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147"/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147"/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147"/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147"/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147"/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147"/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147"/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9.1796875" style="16" customWidth="1"/>
    <col min="5" max="5" width="19.54296875" style="16" customWidth="1"/>
    <col min="6" max="6" width="20.453125" style="16" customWidth="1"/>
    <col min="7" max="11" width="15.453125" style="16" customWidth="1"/>
    <col min="12" max="12" width="21" style="16" customWidth="1"/>
    <col min="13" max="16384" width="9.1796875" style="16"/>
  </cols>
  <sheetData>
    <row r="1" spans="1:9" ht="25.5" hidden="1" customHeight="1">
      <c r="A1" s="222"/>
      <c r="B1" s="223"/>
      <c r="C1" s="223"/>
      <c r="D1" s="600"/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5102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6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1796875" style="16" customWidth="1"/>
    <col min="5" max="6" width="20" style="16" customWidth="1"/>
    <col min="7" max="11" width="16.542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5103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453125" style="16" customWidth="1"/>
    <col min="5" max="5" width="20" style="16" customWidth="1"/>
    <col min="6" max="6" width="23.81640625" style="16" customWidth="1"/>
    <col min="7" max="7" width="17.81640625" style="16" customWidth="1"/>
    <col min="8" max="8" width="16" style="16" customWidth="1"/>
    <col min="9" max="9" width="19.816406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5104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81640625" style="16" customWidth="1"/>
    <col min="5" max="5" width="21.453125" style="16" customWidth="1"/>
    <col min="6" max="6" width="21.81640625" style="16" customWidth="1"/>
    <col min="7" max="8" width="18.453125" style="16" customWidth="1"/>
    <col min="9" max="9" width="19.1796875" style="16" customWidth="1"/>
    <col min="10" max="10" width="18.453125" style="16" customWidth="1"/>
    <col min="11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6101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8.453125" style="16" customWidth="1"/>
    <col min="5" max="5" width="19.54296875" style="16" customWidth="1"/>
    <col min="6" max="6" width="24.453125" style="16" customWidth="1"/>
    <col min="7" max="8" width="17.54296875" style="16" customWidth="1"/>
    <col min="9" max="9" width="18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>
      <c r="A1" s="222"/>
      <c r="B1" s="223"/>
      <c r="C1" s="223"/>
      <c r="D1" s="600"/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6102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6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81640625" style="16" customWidth="1"/>
    <col min="5" max="5" width="19" style="16" customWidth="1"/>
    <col min="6" max="6" width="24.453125" style="16" customWidth="1"/>
    <col min="7" max="7" width="15.1796875" style="16" customWidth="1"/>
    <col min="8" max="8" width="18.54296875" style="16" customWidth="1"/>
    <col min="9" max="9" width="19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6103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453125" style="16" customWidth="1"/>
    <col min="5" max="5" width="19" style="16" customWidth="1"/>
    <col min="6" max="6" width="25.54296875" style="16" customWidth="1"/>
    <col min="7" max="7" width="17" style="16" customWidth="1"/>
    <col min="8" max="8" width="16.453125" style="16" customWidth="1"/>
    <col min="9" max="9" width="24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+PSSA3_5101!F3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6104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+PSSA3_5101!E12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+PSSA3_5101!E13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+PSSA3_5101!E14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+PSSA3_5101!E15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+PSSA3_5101!E16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+PSSA3_5101!E17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+PSSA3_5101!E18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+PSSA3_5101!E19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+PSSA3_5101!E20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+PSSA3_5101!E21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+PSSA3_5101!E22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+PSSA3_5101!E23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+PSSA3_5101!D35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+PSSA3_5101!D36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+PSSA3_5101!D37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+PSSA3_5101!D38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+PSSA3_5101!D40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+PSSA3_5101!D41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+PSSA3_5101!D42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+PSSA3_5101!D43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+PSSA3_5101!D44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+PSSA3_5101!D45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+PSSA3_5101!D46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6.81640625" style="16" customWidth="1"/>
    <col min="5" max="6" width="22.453125" style="16" customWidth="1"/>
    <col min="7" max="7" width="16.54296875" style="16" customWidth="1"/>
    <col min="8" max="8" width="20" style="16" customWidth="1"/>
    <col min="9" max="9" width="19.54296875" style="16" customWidth="1"/>
    <col min="10" max="12" width="16.54296875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9.399999999999999" customHeight="1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32.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39"/>
      <c r="G3" s="218"/>
      <c r="H3" s="449" t="s">
        <v>92</v>
      </c>
      <c r="I3" s="448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447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447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448"/>
    </row>
    <row r="8" spans="1:9" ht="13">
      <c r="A8" s="188"/>
      <c r="C8" s="25"/>
      <c r="D8" s="608"/>
      <c r="E8" s="609"/>
      <c r="F8" s="610"/>
      <c r="G8" s="219"/>
      <c r="H8" s="216"/>
      <c r="I8" s="448"/>
    </row>
    <row r="9" spans="1:9" ht="13">
      <c r="A9" s="189"/>
      <c r="B9" s="20"/>
      <c r="C9" s="132" t="s">
        <v>97</v>
      </c>
      <c r="D9" s="256">
        <v>7101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146"/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146"/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146"/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146"/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146"/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146"/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146"/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146"/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146"/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146"/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146"/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146"/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147"/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147"/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147"/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147"/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48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147"/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147"/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147"/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147"/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147"/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147"/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147"/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1796875" style="16" customWidth="1"/>
    <col min="5" max="5" width="20.54296875" style="16" customWidth="1"/>
    <col min="6" max="6" width="22.54296875" style="16" customWidth="1"/>
    <col min="7" max="10" width="19.453125" style="16" customWidth="1"/>
    <col min="11" max="11" width="9.1796875" style="16" customWidth="1"/>
    <col min="12" max="12" width="21" style="16" customWidth="1"/>
    <col min="13" max="16384" width="9.1796875" style="16"/>
  </cols>
  <sheetData>
    <row r="1" spans="1:9" ht="25.5" hidden="1" customHeight="1">
      <c r="A1" s="222"/>
      <c r="B1" s="223"/>
      <c r="C1" s="223"/>
      <c r="D1" s="600"/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7102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+PSSA3_7101!D36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+PSSA3_7101!D37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+PSSA3_7101!D38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+PSSA3_7101!D40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+PSSA3_7101!D41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+PSSA3_7101!D42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+PSSA3_7101!D43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+PSSA3_7101!D44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+PSSA3_7101!D45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+PSSA3_7101!D46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6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2:U133"/>
  <sheetViews>
    <sheetView tabSelected="1" zoomScale="70" zoomScaleNormal="70" zoomScalePageLayoutView="8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B38" sqref="B38"/>
    </sheetView>
  </sheetViews>
  <sheetFormatPr defaultColWidth="8.81640625" defaultRowHeight="14.5"/>
  <cols>
    <col min="1" max="1" width="2.54296875" style="245" customWidth="1"/>
    <col min="2" max="2" width="9.81640625" style="245" customWidth="1"/>
    <col min="3" max="3" width="36.453125" style="245" customWidth="1"/>
    <col min="4" max="4" width="21" style="245" customWidth="1"/>
    <col min="5" max="5" width="16.54296875" style="245" customWidth="1"/>
    <col min="6" max="6" width="22.1796875" style="245" customWidth="1"/>
    <col min="7" max="7" width="12.1796875" style="245" customWidth="1"/>
    <col min="8" max="8" width="37.54296875" style="245" bestFit="1" customWidth="1"/>
    <col min="9" max="9" width="20.453125" style="245" customWidth="1"/>
    <col min="10" max="10" width="18.1796875" style="245" customWidth="1"/>
    <col min="11" max="11" width="14.54296875" style="245" hidden="1" customWidth="1"/>
    <col min="12" max="12" width="20.453125" style="245" hidden="1" customWidth="1"/>
    <col min="13" max="13" width="9" style="245" hidden="1" customWidth="1"/>
    <col min="14" max="14" width="15.54296875" style="245" hidden="1" customWidth="1"/>
    <col min="15" max="15" width="17.54296875" style="245" hidden="1" customWidth="1"/>
    <col min="16" max="16" width="18.81640625" style="245" customWidth="1"/>
    <col min="17" max="18" width="16.54296875" style="245" customWidth="1"/>
    <col min="19" max="19" width="18.81640625" style="245" customWidth="1"/>
    <col min="20" max="20" width="9.26953125" style="437" customWidth="1"/>
    <col min="21" max="16384" width="8.81640625" style="245"/>
  </cols>
  <sheetData>
    <row r="2" spans="2:21" ht="18.5">
      <c r="B2" s="574" t="s">
        <v>37</v>
      </c>
      <c r="C2" s="574"/>
      <c r="H2" s="588" t="s">
        <v>38</v>
      </c>
      <c r="I2" s="588"/>
      <c r="J2" s="588"/>
      <c r="K2" s="588"/>
      <c r="L2" s="588"/>
      <c r="M2" s="588"/>
      <c r="N2" s="588"/>
      <c r="O2" s="588"/>
      <c r="P2" s="588"/>
      <c r="Q2" s="588"/>
      <c r="S2" s="498"/>
    </row>
    <row r="3" spans="2:21" ht="31.5" thickBot="1">
      <c r="H3" s="582"/>
      <c r="I3" s="516" t="s">
        <v>39</v>
      </c>
      <c r="J3" s="516" t="s">
        <v>40</v>
      </c>
      <c r="K3" s="517" t="s">
        <v>41</v>
      </c>
      <c r="L3" s="501"/>
      <c r="M3" s="500"/>
      <c r="N3" s="500"/>
      <c r="O3" s="515"/>
      <c r="P3" s="516" t="s">
        <v>41</v>
      </c>
      <c r="Q3" s="518" t="s">
        <v>42</v>
      </c>
      <c r="S3" s="498"/>
    </row>
    <row r="4" spans="2:21" ht="15.5">
      <c r="H4" s="583"/>
      <c r="I4" s="584"/>
      <c r="J4" s="585"/>
      <c r="K4" s="585"/>
      <c r="L4" s="585"/>
      <c r="M4" s="585"/>
      <c r="N4" s="585"/>
      <c r="O4" s="585"/>
      <c r="P4" s="585"/>
      <c r="Q4" s="586"/>
      <c r="S4" s="498"/>
    </row>
    <row r="5" spans="2:21" ht="18" customHeight="1" thickBot="1">
      <c r="B5" s="575" t="s">
        <v>43</v>
      </c>
      <c r="C5" s="575"/>
      <c r="D5" s="576"/>
      <c r="E5" s="576"/>
      <c r="F5" s="576"/>
      <c r="G5" s="506"/>
      <c r="H5" s="507" t="s">
        <v>44</v>
      </c>
      <c r="I5" s="587" t="s">
        <v>45</v>
      </c>
      <c r="J5" s="587"/>
      <c r="K5" s="587"/>
      <c r="L5" s="587"/>
      <c r="M5" s="587"/>
      <c r="N5" s="587"/>
      <c r="O5" s="587"/>
      <c r="P5" s="587"/>
      <c r="Q5" s="587"/>
      <c r="S5" s="498"/>
    </row>
    <row r="6" spans="2:21" ht="18" customHeight="1">
      <c r="B6" s="575"/>
      <c r="C6" s="575"/>
      <c r="D6" s="576"/>
      <c r="E6" s="576"/>
      <c r="F6" s="577"/>
      <c r="G6" s="513" t="s">
        <v>46</v>
      </c>
      <c r="H6" s="509" t="s">
        <v>47</v>
      </c>
      <c r="I6" s="519">
        <v>1</v>
      </c>
      <c r="J6" s="519">
        <v>1</v>
      </c>
      <c r="K6" s="520"/>
      <c r="L6" s="521"/>
      <c r="M6" s="522"/>
      <c r="N6" s="522"/>
      <c r="O6" s="522"/>
      <c r="P6" s="519">
        <v>1</v>
      </c>
      <c r="Q6" s="528">
        <v>1</v>
      </c>
      <c r="S6" s="498"/>
    </row>
    <row r="7" spans="2:21" ht="18" customHeight="1">
      <c r="B7" s="575"/>
      <c r="C7" s="575"/>
      <c r="D7" s="576"/>
      <c r="E7" s="576"/>
      <c r="F7" s="577"/>
      <c r="G7" s="514" t="s">
        <v>48</v>
      </c>
      <c r="H7" s="504" t="s">
        <v>49</v>
      </c>
      <c r="I7" s="511">
        <v>0.5</v>
      </c>
      <c r="J7" s="511">
        <v>0.7</v>
      </c>
      <c r="K7" s="505"/>
      <c r="M7" s="508"/>
      <c r="N7" s="508"/>
      <c r="O7" s="508"/>
      <c r="P7" s="511">
        <v>0.6</v>
      </c>
      <c r="Q7" s="529">
        <v>0.5</v>
      </c>
      <c r="R7" s="245" t="s">
        <v>50</v>
      </c>
      <c r="S7" s="499"/>
    </row>
    <row r="8" spans="2:21" ht="18" customHeight="1">
      <c r="B8" s="575"/>
      <c r="C8" s="575"/>
      <c r="D8" s="576"/>
      <c r="E8" s="576"/>
      <c r="F8" s="577"/>
      <c r="G8" s="514" t="s">
        <v>51</v>
      </c>
      <c r="H8" s="504" t="s">
        <v>52</v>
      </c>
      <c r="I8" s="511">
        <v>0.65</v>
      </c>
      <c r="J8" s="511">
        <v>0.8</v>
      </c>
      <c r="K8" s="505"/>
      <c r="M8" s="508"/>
      <c r="N8" s="508"/>
      <c r="O8" s="508"/>
      <c r="P8" s="511">
        <v>0.75</v>
      </c>
      <c r="Q8" s="524">
        <v>0.5</v>
      </c>
    </row>
    <row r="9" spans="2:21" ht="16.5" customHeight="1">
      <c r="B9" s="575"/>
      <c r="C9" s="575"/>
      <c r="D9" s="576"/>
      <c r="E9" s="576"/>
      <c r="F9" s="577"/>
      <c r="G9" s="514" t="s">
        <v>53</v>
      </c>
      <c r="H9" s="504" t="s">
        <v>54</v>
      </c>
      <c r="I9" s="511">
        <v>0.25</v>
      </c>
      <c r="J9" s="511">
        <v>0.45</v>
      </c>
      <c r="K9" s="505"/>
      <c r="M9" s="508"/>
      <c r="N9" s="508"/>
      <c r="O9" s="508"/>
      <c r="P9" s="511">
        <v>0.35</v>
      </c>
      <c r="Q9" s="524">
        <v>0.25</v>
      </c>
    </row>
    <row r="10" spans="2:21" ht="15.5">
      <c r="C10" s="502" t="str">
        <f>+PSSA3_1101!A3</f>
        <v xml:space="preserve">Bando ASI No.:  </v>
      </c>
      <c r="D10" s="503"/>
      <c r="G10" s="514" t="s">
        <v>55</v>
      </c>
      <c r="H10" s="504" t="s">
        <v>56</v>
      </c>
      <c r="I10" s="511">
        <v>0.4</v>
      </c>
      <c r="J10" s="511">
        <v>0.6</v>
      </c>
      <c r="K10" s="505"/>
      <c r="M10" s="508"/>
      <c r="N10" s="508"/>
      <c r="O10" s="508"/>
      <c r="P10" s="511">
        <v>0.5</v>
      </c>
      <c r="Q10" s="524">
        <v>0.4</v>
      </c>
      <c r="U10" s="246"/>
    </row>
    <row r="11" spans="2:21" ht="16" thickBot="1">
      <c r="C11" s="453" t="str">
        <f>+PSSA3_1101!A4</f>
        <v xml:space="preserve">Proposal N°     </v>
      </c>
      <c r="D11" s="252"/>
      <c r="G11" s="526" t="s">
        <v>57</v>
      </c>
      <c r="H11" s="527" t="s">
        <v>58</v>
      </c>
      <c r="I11" s="512">
        <v>0.5</v>
      </c>
      <c r="J11" s="512">
        <v>0.7</v>
      </c>
      <c r="K11" s="523"/>
      <c r="L11" s="523"/>
      <c r="M11" s="523"/>
      <c r="N11" s="523"/>
      <c r="O11" s="523"/>
      <c r="P11" s="512">
        <v>0.6</v>
      </c>
      <c r="Q11" s="525">
        <v>0.5</v>
      </c>
    </row>
    <row r="12" spans="2:21" s="244" customFormat="1" ht="29.5" thickBot="1">
      <c r="B12" s="441" t="s">
        <v>59</v>
      </c>
      <c r="C12" s="442" t="s">
        <v>60</v>
      </c>
      <c r="D12" s="578" t="s">
        <v>61</v>
      </c>
      <c r="E12" s="578"/>
      <c r="F12" s="578"/>
      <c r="G12" s="451" t="s">
        <v>62</v>
      </c>
      <c r="H12" s="451" t="s">
        <v>63</v>
      </c>
      <c r="I12" s="451" t="s">
        <v>64</v>
      </c>
      <c r="J12" s="451" t="s">
        <v>65</v>
      </c>
      <c r="K12" s="451" t="s">
        <v>66</v>
      </c>
      <c r="L12" s="439" t="s">
        <v>67</v>
      </c>
      <c r="M12" s="459" t="s">
        <v>68</v>
      </c>
      <c r="N12" s="460" t="s">
        <v>69</v>
      </c>
      <c r="O12" s="460" t="s">
        <v>70</v>
      </c>
      <c r="P12" s="440" t="s">
        <v>71</v>
      </c>
      <c r="Q12" s="440" t="s">
        <v>72</v>
      </c>
      <c r="R12" s="440" t="s">
        <v>73</v>
      </c>
      <c r="S12" s="451" t="s">
        <v>67</v>
      </c>
      <c r="T12" s="439" t="s">
        <v>74</v>
      </c>
    </row>
    <row r="13" spans="2:21" ht="8.15" customHeight="1">
      <c r="B13" s="272"/>
      <c r="C13" s="267"/>
      <c r="L13" s="268"/>
      <c r="P13" s="406"/>
      <c r="Q13" s="406"/>
      <c r="R13" s="406"/>
      <c r="T13" s="268"/>
    </row>
    <row r="14" spans="2:21">
      <c r="B14" s="280">
        <v>1101</v>
      </c>
      <c r="C14" s="571">
        <f>+PSSA3_1101!$F$3</f>
        <v>0</v>
      </c>
      <c r="D14" s="579">
        <f>+PSSA3_1101!$D$7</f>
        <v>0</v>
      </c>
      <c r="E14" s="580"/>
      <c r="F14" s="581"/>
      <c r="G14" s="455"/>
      <c r="H14" s="531">
        <f>+PSSA3_1101!$F$24</f>
        <v>0</v>
      </c>
      <c r="I14" s="531">
        <f>+PSSA3_1101!$F$33+PSSA3_1101!$F$47</f>
        <v>0</v>
      </c>
      <c r="J14" s="531">
        <f>+PSSA3_1101!$F$62</f>
        <v>0</v>
      </c>
      <c r="K14" s="532">
        <v>0</v>
      </c>
      <c r="L14" s="533">
        <f>+J14*K14</f>
        <v>0</v>
      </c>
      <c r="M14" s="534" t="e">
        <f>IF(K$62&lt;50%,K14,50%/K$62*K14)</f>
        <v>#DIV/0!</v>
      </c>
      <c r="N14" s="531" t="e">
        <f>+M14*J14</f>
        <v>#DIV/0!</v>
      </c>
      <c r="O14" s="531" t="e">
        <f>+J14-N14</f>
        <v>#DIV/0!</v>
      </c>
      <c r="P14" s="407">
        <f>+PSSA3_1101!$H$24</f>
        <v>0</v>
      </c>
      <c r="Q14" s="407">
        <f>+PSSA3_1101!$H$33+PSSA3_1101!$H$47</f>
        <v>0</v>
      </c>
      <c r="R14" s="407">
        <f>+PSSA3_1101!$H$62</f>
        <v>0</v>
      </c>
      <c r="S14" s="531">
        <f>+J14-R14</f>
        <v>0</v>
      </c>
      <c r="T14" s="535" t="e">
        <f>+S14/J14</f>
        <v>#DIV/0!</v>
      </c>
    </row>
    <row r="15" spans="2:21">
      <c r="B15" s="280">
        <v>1102</v>
      </c>
      <c r="C15" s="572"/>
      <c r="D15" s="579">
        <f>+PSSA3_1102!$D$7</f>
        <v>0</v>
      </c>
      <c r="E15" s="580"/>
      <c r="F15" s="581"/>
      <c r="G15" s="251"/>
      <c r="H15" s="531">
        <f>+PSSA3_1102!$F$24</f>
        <v>0</v>
      </c>
      <c r="I15" s="531">
        <f>+PSSA3_1102!$F$33+PSSA3_1102!$F$47</f>
        <v>0</v>
      </c>
      <c r="J15" s="531">
        <f>+PSSA3_1102!$F$62</f>
        <v>0</v>
      </c>
      <c r="K15" s="532">
        <v>0</v>
      </c>
      <c r="L15" s="533">
        <f>+J15*K15</f>
        <v>0</v>
      </c>
      <c r="M15" s="534" t="e">
        <f>IF(K$62&lt;50%,K15,50%/K$62*K15)</f>
        <v>#DIV/0!</v>
      </c>
      <c r="N15" s="531" t="e">
        <f>+M15*J15</f>
        <v>#DIV/0!</v>
      </c>
      <c r="O15" s="531" t="e">
        <f>+J15-N15</f>
        <v>#DIV/0!</v>
      </c>
      <c r="P15" s="407">
        <f>+PSSA3_1102!$H$24</f>
        <v>0</v>
      </c>
      <c r="Q15" s="407">
        <f>+PSSA3_1102!$H$33+PSSA3_1102!$H$47</f>
        <v>0</v>
      </c>
      <c r="R15" s="407">
        <f>+PSSA3_1102!$H$62</f>
        <v>0</v>
      </c>
      <c r="S15" s="531">
        <f t="shared" ref="S15:S62" si="0">+J15-R15</f>
        <v>0</v>
      </c>
      <c r="T15" s="536" t="e">
        <f>+S15/J15</f>
        <v>#DIV/0!</v>
      </c>
    </row>
    <row r="16" spans="2:21">
      <c r="B16" s="280">
        <v>1103</v>
      </c>
      <c r="C16" s="572"/>
      <c r="D16" s="579">
        <f>+PSSA3_1103!$D$7</f>
        <v>0</v>
      </c>
      <c r="E16" s="580"/>
      <c r="F16" s="581"/>
      <c r="G16" s="251"/>
      <c r="H16" s="531">
        <f>+PSSA3_1103!$F$24</f>
        <v>0</v>
      </c>
      <c r="I16" s="531">
        <f>+PSSA3_1103!$F$33+PSSA3_1103!$F$47</f>
        <v>0</v>
      </c>
      <c r="J16" s="531">
        <f>+PSSA3_1103!$F$62</f>
        <v>0</v>
      </c>
      <c r="K16" s="532">
        <v>0</v>
      </c>
      <c r="L16" s="533">
        <f>+J16*K16</f>
        <v>0</v>
      </c>
      <c r="M16" s="534" t="e">
        <f>IF(K$62&lt;50%,K16,50%/K$62*K16)</f>
        <v>#DIV/0!</v>
      </c>
      <c r="N16" s="531" t="e">
        <f>+M16*J16</f>
        <v>#DIV/0!</v>
      </c>
      <c r="O16" s="531" t="e">
        <f>+J16-N16</f>
        <v>#DIV/0!</v>
      </c>
      <c r="P16" s="407">
        <f>+PSSA3_1103!$H$24</f>
        <v>0</v>
      </c>
      <c r="Q16" s="407">
        <f>+PSSA3_1103!$H$33+PSSA3_1103!$H$47</f>
        <v>0</v>
      </c>
      <c r="R16" s="407">
        <f>+PSSA3_1103!$H$62</f>
        <v>0</v>
      </c>
      <c r="S16" s="531">
        <f t="shared" si="0"/>
        <v>0</v>
      </c>
      <c r="T16" s="536" t="e">
        <f>+S16/J16</f>
        <v>#DIV/0!</v>
      </c>
    </row>
    <row r="17" spans="2:20" ht="15" thickBot="1">
      <c r="B17" s="280">
        <v>1104</v>
      </c>
      <c r="C17" s="573"/>
      <c r="D17" s="592">
        <f>+PSSA3_1104!$D$7</f>
        <v>0</v>
      </c>
      <c r="E17" s="593"/>
      <c r="F17" s="594"/>
      <c r="G17" s="252"/>
      <c r="H17" s="531">
        <f>+PSSA3_1104!$F$24</f>
        <v>0</v>
      </c>
      <c r="I17" s="531">
        <f>+PSSA3_1104!$F$33+PSSA3_1104!$F$47</f>
        <v>0</v>
      </c>
      <c r="J17" s="531">
        <f>+PSSA3_1104!$F$62</f>
        <v>0</v>
      </c>
      <c r="K17" s="532">
        <v>0</v>
      </c>
      <c r="L17" s="537">
        <f>+J17*K17</f>
        <v>0</v>
      </c>
      <c r="M17" s="538" t="e">
        <f>IF(K$62&lt;50%,K17,50%/K$62*K17)</f>
        <v>#DIV/0!</v>
      </c>
      <c r="N17" s="539" t="e">
        <f>+M17*J17</f>
        <v>#DIV/0!</v>
      </c>
      <c r="O17" s="539" t="e">
        <f>+J17-N17</f>
        <v>#DIV/0!</v>
      </c>
      <c r="P17" s="407">
        <f>+PSSA3_1104!$H$24</f>
        <v>0</v>
      </c>
      <c r="Q17" s="407">
        <f>+PSSA3_1104!$H$33+PSSA3_1104!$H$47</f>
        <v>0</v>
      </c>
      <c r="R17" s="407">
        <f>+PSSA3_1104!$H$62</f>
        <v>0</v>
      </c>
      <c r="S17" s="531">
        <f t="shared" si="0"/>
        <v>0</v>
      </c>
      <c r="T17" s="536" t="e">
        <f>+S17/J17</f>
        <v>#DIV/0!</v>
      </c>
    </row>
    <row r="18" spans="2:20" s="244" customFormat="1" ht="20.149999999999999" customHeight="1" thickBot="1">
      <c r="B18" s="283"/>
      <c r="C18" s="454" t="s">
        <v>75</v>
      </c>
      <c r="D18" s="589"/>
      <c r="E18" s="590"/>
      <c r="F18" s="590"/>
      <c r="G18" s="591"/>
      <c r="H18" s="457">
        <f>SUM(H14:H17)</f>
        <v>0</v>
      </c>
      <c r="I18" s="247">
        <f>SUM(I14:I17)</f>
        <v>0</v>
      </c>
      <c r="J18" s="247">
        <f>SUM(J14:J17)</f>
        <v>0</v>
      </c>
      <c r="K18" s="253"/>
      <c r="L18" s="266"/>
      <c r="M18" s="254"/>
      <c r="N18" s="247" t="e">
        <f>SUM(N14:N17)</f>
        <v>#DIV/0!</v>
      </c>
      <c r="O18" s="248" t="e">
        <f>SUM(O14:O17)</f>
        <v>#DIV/0!</v>
      </c>
      <c r="P18" s="408">
        <f>SUM(P14:P17)</f>
        <v>0</v>
      </c>
      <c r="Q18" s="408">
        <f>SUM(Q14:Q17)</f>
        <v>0</v>
      </c>
      <c r="R18" s="408">
        <f>SUM(R14:R17)</f>
        <v>0</v>
      </c>
      <c r="S18" s="247">
        <f t="shared" si="0"/>
        <v>0</v>
      </c>
      <c r="T18" s="510" t="e">
        <f>+S18/J18</f>
        <v>#DIV/0!</v>
      </c>
    </row>
    <row r="19" spans="2:20" ht="8.15" customHeight="1">
      <c r="B19" s="282"/>
      <c r="C19" s="269"/>
      <c r="D19" s="249"/>
      <c r="E19" s="249"/>
      <c r="F19" s="249"/>
      <c r="G19" s="249"/>
      <c r="H19" s="249"/>
      <c r="I19" s="249"/>
      <c r="J19" s="249"/>
      <c r="L19" s="270"/>
      <c r="N19" s="249"/>
      <c r="O19" s="249"/>
      <c r="P19" s="409"/>
      <c r="Q19" s="409"/>
      <c r="R19" s="409"/>
      <c r="S19" s="249"/>
      <c r="T19" s="461"/>
    </row>
    <row r="20" spans="2:20">
      <c r="B20" s="280">
        <v>2101</v>
      </c>
      <c r="C20" s="571">
        <f>+C14</f>
        <v>0</v>
      </c>
      <c r="D20" s="579">
        <f>+PSSA3_2101!$D$7</f>
        <v>0</v>
      </c>
      <c r="E20" s="580"/>
      <c r="F20" s="581"/>
      <c r="G20" s="251"/>
      <c r="H20" s="531">
        <f>+PSSA3_2101!$F$24</f>
        <v>0</v>
      </c>
      <c r="I20" s="531">
        <f>+PSSA3_2101!$F$33+PSSA3_2101!$F$47</f>
        <v>0</v>
      </c>
      <c r="J20" s="531">
        <f>+PSSA3_2101!$F$62</f>
        <v>0</v>
      </c>
      <c r="K20" s="532">
        <v>0</v>
      </c>
      <c r="L20" s="533">
        <f>+J20*K20</f>
        <v>0</v>
      </c>
      <c r="M20" s="534" t="e">
        <f>IF(K$62&lt;50%,K20,50%/K$62*K20)</f>
        <v>#DIV/0!</v>
      </c>
      <c r="N20" s="531" t="e">
        <f>+M20*J20</f>
        <v>#DIV/0!</v>
      </c>
      <c r="O20" s="531" t="e">
        <f>+J20-N20</f>
        <v>#DIV/0!</v>
      </c>
      <c r="P20" s="407">
        <f>+PSSA3_2101!$H$24</f>
        <v>0</v>
      </c>
      <c r="Q20" s="407">
        <f>+PSSA3_2101!$H$33+PSSA3_2101!$H$47</f>
        <v>0</v>
      </c>
      <c r="R20" s="407">
        <f>+PSSA3_2101!$H$62</f>
        <v>0</v>
      </c>
      <c r="S20" s="531">
        <f t="shared" si="0"/>
        <v>0</v>
      </c>
      <c r="T20" s="536" t="e">
        <f>+S20/J20</f>
        <v>#DIV/0!</v>
      </c>
    </row>
    <row r="21" spans="2:20">
      <c r="B21" s="280">
        <v>2102</v>
      </c>
      <c r="C21" s="572"/>
      <c r="D21" s="579">
        <f>+PSSA3_2102!$D$7</f>
        <v>0</v>
      </c>
      <c r="E21" s="580"/>
      <c r="F21" s="581"/>
      <c r="G21" s="251"/>
      <c r="H21" s="531">
        <f>+PSSA3_2102!$F$24</f>
        <v>0</v>
      </c>
      <c r="I21" s="531">
        <f>+PSSA3_2102!$F$33+PSSA3_2102!$F$47</f>
        <v>0</v>
      </c>
      <c r="J21" s="531">
        <f>+PSSA3_2102!$F$62</f>
        <v>0</v>
      </c>
      <c r="K21" s="532">
        <v>0</v>
      </c>
      <c r="L21" s="533">
        <f>+J21*K21</f>
        <v>0</v>
      </c>
      <c r="M21" s="534" t="e">
        <f>IF(K$62&lt;50%,K21,50%/K$62*K21)</f>
        <v>#DIV/0!</v>
      </c>
      <c r="N21" s="531" t="e">
        <f>+M21*J21</f>
        <v>#DIV/0!</v>
      </c>
      <c r="O21" s="531" t="e">
        <f>+J21-N21</f>
        <v>#DIV/0!</v>
      </c>
      <c r="P21" s="407">
        <f>+PSSA3_2102!$H$24</f>
        <v>0</v>
      </c>
      <c r="Q21" s="407">
        <f>+PSSA3_2102!$H$33+PSSA3_2102!$H$47</f>
        <v>0</v>
      </c>
      <c r="R21" s="407">
        <f>+PSSA3_2102!$H$62</f>
        <v>0</v>
      </c>
      <c r="S21" s="531">
        <f t="shared" si="0"/>
        <v>0</v>
      </c>
      <c r="T21" s="536" t="e">
        <f>+S21/J21</f>
        <v>#DIV/0!</v>
      </c>
    </row>
    <row r="22" spans="2:20">
      <c r="B22" s="280">
        <v>2103</v>
      </c>
      <c r="C22" s="572"/>
      <c r="D22" s="579">
        <f>+PSSA3_2103!$D$7</f>
        <v>0</v>
      </c>
      <c r="E22" s="580"/>
      <c r="F22" s="581"/>
      <c r="G22" s="251"/>
      <c r="H22" s="531">
        <f>+PSSA3_2103!$F$24</f>
        <v>0</v>
      </c>
      <c r="I22" s="531">
        <f>+PSSA3_2103!$F$33+PSSA3_2103!$F$47</f>
        <v>0</v>
      </c>
      <c r="J22" s="531">
        <f>+PSSA3_2103!$F$62</f>
        <v>0</v>
      </c>
      <c r="K22" s="532">
        <v>0</v>
      </c>
      <c r="L22" s="533">
        <f>+J22*K22</f>
        <v>0</v>
      </c>
      <c r="M22" s="534" t="e">
        <f>IF(K$62&lt;50%,K22,50%/K$62*K22)</f>
        <v>#DIV/0!</v>
      </c>
      <c r="N22" s="531" t="e">
        <f>+M22*J22</f>
        <v>#DIV/0!</v>
      </c>
      <c r="O22" s="531" t="e">
        <f>+J22-N22</f>
        <v>#DIV/0!</v>
      </c>
      <c r="P22" s="407">
        <f>+PSSA3_2103!$H$24</f>
        <v>0</v>
      </c>
      <c r="Q22" s="407">
        <f>+PSSA3_2103!$H$33+PSSA3_2103!$H$47</f>
        <v>0</v>
      </c>
      <c r="R22" s="407">
        <f>+PSSA3_2103!$H$62</f>
        <v>0</v>
      </c>
      <c r="S22" s="531">
        <f t="shared" si="0"/>
        <v>0</v>
      </c>
      <c r="T22" s="536" t="e">
        <f>+S22/J22</f>
        <v>#DIV/0!</v>
      </c>
    </row>
    <row r="23" spans="2:20" ht="15" thickBot="1">
      <c r="B23" s="280">
        <v>2104</v>
      </c>
      <c r="C23" s="573"/>
      <c r="D23" s="592">
        <f>+PSSA3_2104!$D$7</f>
        <v>0</v>
      </c>
      <c r="E23" s="593"/>
      <c r="F23" s="594"/>
      <c r="G23" s="252"/>
      <c r="H23" s="531">
        <f>+PSSA3_2104!$F$24</f>
        <v>0</v>
      </c>
      <c r="I23" s="531">
        <f>+PSSA3_2104!$F$33+PSSA3_2104!$F$47</f>
        <v>0</v>
      </c>
      <c r="J23" s="531">
        <f>+PSSA3_2104!$F$62</f>
        <v>0</v>
      </c>
      <c r="K23" s="532">
        <v>0</v>
      </c>
      <c r="L23" s="533">
        <f>+J23*K23</f>
        <v>0</v>
      </c>
      <c r="M23" s="534" t="e">
        <f>IF(K$62&lt;50%,K23,50%/K$62*K23)</f>
        <v>#DIV/0!</v>
      </c>
      <c r="N23" s="531" t="e">
        <f>+M23*J23</f>
        <v>#DIV/0!</v>
      </c>
      <c r="O23" s="531" t="e">
        <f>+J23-N23</f>
        <v>#DIV/0!</v>
      </c>
      <c r="P23" s="407">
        <f>+PSSA3_2104!$H$24</f>
        <v>0</v>
      </c>
      <c r="Q23" s="407">
        <f>+PSSA3_2104!$H$33+PSSA3_2104!$H$47</f>
        <v>0</v>
      </c>
      <c r="R23" s="407">
        <f>+PSSA3_2104!$H$62</f>
        <v>0</v>
      </c>
      <c r="S23" s="531">
        <f t="shared" si="0"/>
        <v>0</v>
      </c>
      <c r="T23" s="536" t="e">
        <f>+S23/J23</f>
        <v>#DIV/0!</v>
      </c>
    </row>
    <row r="24" spans="2:20" s="244" customFormat="1" ht="20.149999999999999" customHeight="1" thickBot="1">
      <c r="B24" s="283"/>
      <c r="C24" s="454" t="s">
        <v>76</v>
      </c>
      <c r="D24" s="589"/>
      <c r="E24" s="590"/>
      <c r="F24" s="590"/>
      <c r="G24" s="591"/>
      <c r="H24" s="457">
        <f>SUM(H20:H23)</f>
        <v>0</v>
      </c>
      <c r="I24" s="247">
        <f>SUM(I20:I23)</f>
        <v>0</v>
      </c>
      <c r="J24" s="247">
        <f>SUM(J20:J23)</f>
        <v>0</v>
      </c>
      <c r="K24" s="253"/>
      <c r="L24" s="266"/>
      <c r="M24" s="254"/>
      <c r="N24" s="247" t="e">
        <f>SUM(N20:N23)</f>
        <v>#DIV/0!</v>
      </c>
      <c r="O24" s="248" t="e">
        <f>SUM(O20:O23)</f>
        <v>#DIV/0!</v>
      </c>
      <c r="P24" s="408">
        <f>SUM(P20:P23)</f>
        <v>0</v>
      </c>
      <c r="Q24" s="408">
        <f>SUM(Q20:Q23)</f>
        <v>0</v>
      </c>
      <c r="R24" s="408">
        <f>SUM(R20:R23)</f>
        <v>0</v>
      </c>
      <c r="S24" s="247">
        <f t="shared" si="0"/>
        <v>0</v>
      </c>
      <c r="T24" s="458" t="e">
        <f>+S24/J24</f>
        <v>#DIV/0!</v>
      </c>
    </row>
    <row r="25" spans="2:20" ht="8.15" customHeight="1">
      <c r="B25" s="282"/>
      <c r="C25" s="269"/>
      <c r="D25" s="249"/>
      <c r="E25" s="249"/>
      <c r="F25" s="249"/>
      <c r="G25" s="249"/>
      <c r="H25" s="249"/>
      <c r="I25" s="249"/>
      <c r="J25" s="249"/>
      <c r="L25" s="270"/>
      <c r="N25" s="249"/>
      <c r="O25" s="249"/>
      <c r="P25" s="409"/>
      <c r="Q25" s="409"/>
      <c r="R25" s="409"/>
      <c r="S25" s="249"/>
      <c r="T25" s="461"/>
    </row>
    <row r="26" spans="2:20">
      <c r="B26" s="280">
        <v>3101</v>
      </c>
      <c r="C26" s="571">
        <f>+PSSA3_3101!$F$3</f>
        <v>0</v>
      </c>
      <c r="D26" s="579">
        <f>+PSSA3_3101!$D$7</f>
        <v>0</v>
      </c>
      <c r="E26" s="580"/>
      <c r="F26" s="581"/>
      <c r="G26" s="251"/>
      <c r="H26" s="531">
        <f>+PSSA3_3101!$F$24</f>
        <v>0</v>
      </c>
      <c r="I26" s="531">
        <f>+PSSA3_3101!$F$33+PSSA3_3101!$F$47</f>
        <v>0</v>
      </c>
      <c r="J26" s="531">
        <f>+PSSA3_3101!$F$62</f>
        <v>0</v>
      </c>
      <c r="K26" s="532">
        <v>0</v>
      </c>
      <c r="L26" s="533">
        <f>+J26*K26</f>
        <v>0</v>
      </c>
      <c r="M26" s="534" t="e">
        <f>IF(K$62&lt;50%,K26,50%/K$62*K26)</f>
        <v>#DIV/0!</v>
      </c>
      <c r="N26" s="531" t="e">
        <f>+M26*J26</f>
        <v>#DIV/0!</v>
      </c>
      <c r="O26" s="531" t="e">
        <f>+J26-N26</f>
        <v>#DIV/0!</v>
      </c>
      <c r="P26" s="407">
        <f>+PSSA3_3101!$H$24</f>
        <v>0</v>
      </c>
      <c r="Q26" s="407">
        <f>+PSSA3_3101!$H$33+PSSA3_3101!$H$47</f>
        <v>0</v>
      </c>
      <c r="R26" s="407">
        <f>+PSSA3_3101!$H$62</f>
        <v>0</v>
      </c>
      <c r="S26" s="531">
        <f t="shared" si="0"/>
        <v>0</v>
      </c>
      <c r="T26" s="536" t="e">
        <f>+S26/J26</f>
        <v>#DIV/0!</v>
      </c>
    </row>
    <row r="27" spans="2:20">
      <c r="B27" s="280">
        <v>3102</v>
      </c>
      <c r="C27" s="572"/>
      <c r="D27" s="579">
        <f>+PSSA3_3102!$D$7</f>
        <v>0</v>
      </c>
      <c r="E27" s="580"/>
      <c r="F27" s="581"/>
      <c r="G27" s="251"/>
      <c r="H27" s="531">
        <f>+PSSA3_3102!$F$24</f>
        <v>0</v>
      </c>
      <c r="I27" s="531">
        <f>+PSSA3_3102!$F$33+PSSA3_3102!$F$47</f>
        <v>0</v>
      </c>
      <c r="J27" s="531">
        <f>+PSSA3_3102!$F$62</f>
        <v>0</v>
      </c>
      <c r="K27" s="532">
        <v>0</v>
      </c>
      <c r="L27" s="533">
        <f>+J27*K27</f>
        <v>0</v>
      </c>
      <c r="M27" s="534" t="e">
        <f>IF(K$62&lt;50%,K27,50%/K$62*K27)</f>
        <v>#DIV/0!</v>
      </c>
      <c r="N27" s="531" t="e">
        <f>+M27*J27</f>
        <v>#DIV/0!</v>
      </c>
      <c r="O27" s="531" t="e">
        <f>+J27-N27</f>
        <v>#DIV/0!</v>
      </c>
      <c r="P27" s="407">
        <f>+PSSA3_3102!$H$24</f>
        <v>0</v>
      </c>
      <c r="Q27" s="407">
        <f>+PSSA3_3102!$H$33+PSSA3_3102!$H$47</f>
        <v>0</v>
      </c>
      <c r="R27" s="407">
        <f>+PSSA3_3102!$H$62</f>
        <v>0</v>
      </c>
      <c r="S27" s="531">
        <f t="shared" si="0"/>
        <v>0</v>
      </c>
      <c r="T27" s="536" t="e">
        <f>+S27/J27</f>
        <v>#DIV/0!</v>
      </c>
    </row>
    <row r="28" spans="2:20">
      <c r="B28" s="280">
        <v>3103</v>
      </c>
      <c r="C28" s="572"/>
      <c r="D28" s="579">
        <f>+PSSA3_3103!$D$7</f>
        <v>0</v>
      </c>
      <c r="E28" s="580"/>
      <c r="F28" s="581"/>
      <c r="G28" s="251"/>
      <c r="H28" s="531">
        <f>+PSSA3_3103!$F$24</f>
        <v>0</v>
      </c>
      <c r="I28" s="531">
        <f>+PSSA3_3103!$F$33+PSSA3_3103!$F$47</f>
        <v>0</v>
      </c>
      <c r="J28" s="531">
        <f>+PSSA3_3103!$F$62</f>
        <v>0</v>
      </c>
      <c r="K28" s="532">
        <v>0</v>
      </c>
      <c r="L28" s="533">
        <f>+J28*K28</f>
        <v>0</v>
      </c>
      <c r="M28" s="534" t="e">
        <f>IF(K$62&lt;50%,K28,50%/K$62*K28)</f>
        <v>#DIV/0!</v>
      </c>
      <c r="N28" s="531" t="e">
        <f>+M28*J28</f>
        <v>#DIV/0!</v>
      </c>
      <c r="O28" s="531" t="e">
        <f>+J28-N28</f>
        <v>#DIV/0!</v>
      </c>
      <c r="P28" s="407">
        <f>+PSSA3_3103!$H$24</f>
        <v>0</v>
      </c>
      <c r="Q28" s="407">
        <f>+PSSA3_3103!$H$33+PSSA3_3103!$H$47</f>
        <v>0</v>
      </c>
      <c r="R28" s="407">
        <f>+PSSA3_3103!$H$62</f>
        <v>0</v>
      </c>
      <c r="S28" s="531">
        <f t="shared" si="0"/>
        <v>0</v>
      </c>
      <c r="T28" s="536" t="e">
        <f>+S28/J28</f>
        <v>#DIV/0!</v>
      </c>
    </row>
    <row r="29" spans="2:20" ht="15" thickBot="1">
      <c r="B29" s="280">
        <v>3104</v>
      </c>
      <c r="C29" s="573"/>
      <c r="D29" s="592">
        <f>+PSSA3_3104!$D$7</f>
        <v>0</v>
      </c>
      <c r="E29" s="593"/>
      <c r="F29" s="594"/>
      <c r="G29" s="252"/>
      <c r="H29" s="531">
        <f>+PSSA3_3104!$F$24</f>
        <v>0</v>
      </c>
      <c r="I29" s="531">
        <f>+PSSA3_3104!$F$33+PSSA3_3104!$F$47</f>
        <v>0</v>
      </c>
      <c r="J29" s="531">
        <f>+PSSA3_3104!$F$62</f>
        <v>0</v>
      </c>
      <c r="K29" s="532">
        <v>0</v>
      </c>
      <c r="L29" s="533">
        <f>+J29*K29</f>
        <v>0</v>
      </c>
      <c r="M29" s="534" t="e">
        <f>IF(K$62&lt;50%,K29,50%/K$62*K29)</f>
        <v>#DIV/0!</v>
      </c>
      <c r="N29" s="531" t="e">
        <f>+M29*J29</f>
        <v>#DIV/0!</v>
      </c>
      <c r="O29" s="531" t="e">
        <f>+J29-N29</f>
        <v>#DIV/0!</v>
      </c>
      <c r="P29" s="407">
        <f>+PSSA3_3104!$H$24</f>
        <v>0</v>
      </c>
      <c r="Q29" s="407">
        <f>+PSSA3_3104!$H$33+PSSA3_3104!$H$47</f>
        <v>0</v>
      </c>
      <c r="R29" s="407">
        <f>+PSSA3_3104!$H$62</f>
        <v>0</v>
      </c>
      <c r="S29" s="531">
        <f t="shared" si="0"/>
        <v>0</v>
      </c>
      <c r="T29" s="536" t="e">
        <f>+S29/J29</f>
        <v>#DIV/0!</v>
      </c>
    </row>
    <row r="30" spans="2:20" s="244" customFormat="1" ht="20.149999999999999" customHeight="1" thickBot="1">
      <c r="B30" s="283"/>
      <c r="C30" s="454" t="s">
        <v>77</v>
      </c>
      <c r="D30" s="589"/>
      <c r="E30" s="590"/>
      <c r="F30" s="590"/>
      <c r="G30" s="591"/>
      <c r="H30" s="457">
        <f>SUM(H26:H29)</f>
        <v>0</v>
      </c>
      <c r="I30" s="247">
        <f>SUM(I26:I29)</f>
        <v>0</v>
      </c>
      <c r="J30" s="247">
        <f>SUM(J26:J29)</f>
        <v>0</v>
      </c>
      <c r="K30" s="253"/>
      <c r="L30" s="266"/>
      <c r="M30" s="254"/>
      <c r="N30" s="247" t="e">
        <f>SUM(N26:N29)</f>
        <v>#DIV/0!</v>
      </c>
      <c r="O30" s="248" t="e">
        <f>SUM(O26:O29)</f>
        <v>#DIV/0!</v>
      </c>
      <c r="P30" s="408">
        <f>SUM(P26:P29)</f>
        <v>0</v>
      </c>
      <c r="Q30" s="408">
        <f>SUM(Q26:Q29)</f>
        <v>0</v>
      </c>
      <c r="R30" s="408">
        <f>SUM(R26:R29)</f>
        <v>0</v>
      </c>
      <c r="S30" s="247">
        <f t="shared" si="0"/>
        <v>0</v>
      </c>
      <c r="T30" s="458" t="e">
        <f>+S30/J30</f>
        <v>#DIV/0!</v>
      </c>
    </row>
    <row r="31" spans="2:20" ht="8.15" customHeight="1">
      <c r="B31" s="282"/>
      <c r="C31" s="269"/>
      <c r="D31" s="249"/>
      <c r="E31" s="249"/>
      <c r="F31" s="249"/>
      <c r="G31" s="249"/>
      <c r="H31" s="249"/>
      <c r="I31" s="249"/>
      <c r="J31" s="249"/>
      <c r="L31" s="270"/>
      <c r="N31" s="249"/>
      <c r="O31" s="249"/>
      <c r="P31" s="409"/>
      <c r="Q31" s="409"/>
      <c r="R31" s="409"/>
      <c r="S31" s="249"/>
      <c r="T31" s="461"/>
    </row>
    <row r="32" spans="2:20">
      <c r="B32" s="280">
        <v>4101</v>
      </c>
      <c r="C32" s="571">
        <f>+C26</f>
        <v>0</v>
      </c>
      <c r="D32" s="579">
        <f>+PSSA3_4101!$D$7</f>
        <v>0</v>
      </c>
      <c r="E32" s="580"/>
      <c r="F32" s="581"/>
      <c r="G32" s="251"/>
      <c r="H32" s="531">
        <f>+PSSA3_4101!$F$24</f>
        <v>0</v>
      </c>
      <c r="I32" s="531">
        <f>+PSSA3_4101!$F$33+PSSA3_4101!$F$47</f>
        <v>0</v>
      </c>
      <c r="J32" s="531">
        <f>+PSSA3_4101!$F$62</f>
        <v>0</v>
      </c>
      <c r="K32" s="532">
        <v>0</v>
      </c>
      <c r="L32" s="533">
        <f>+J32*K32</f>
        <v>0</v>
      </c>
      <c r="M32" s="534" t="e">
        <f>IF(K$62&lt;50%,K32,50%/K$62*K32)</f>
        <v>#DIV/0!</v>
      </c>
      <c r="N32" s="531" t="e">
        <f>+M32*J32</f>
        <v>#DIV/0!</v>
      </c>
      <c r="O32" s="531" t="e">
        <f>+J32-N32</f>
        <v>#DIV/0!</v>
      </c>
      <c r="P32" s="407">
        <f>+PSSA3_4101!$H$24</f>
        <v>0</v>
      </c>
      <c r="Q32" s="407">
        <f>+PSSA3_4101!$H$33+PSSA3_4101!$H$47</f>
        <v>0</v>
      </c>
      <c r="R32" s="407">
        <f>+PSSA3_4101!$H$62</f>
        <v>0</v>
      </c>
      <c r="S32" s="531">
        <f t="shared" si="0"/>
        <v>0</v>
      </c>
      <c r="T32" s="536" t="e">
        <f>+S32/J32</f>
        <v>#DIV/0!</v>
      </c>
    </row>
    <row r="33" spans="2:20">
      <c r="B33" s="280">
        <v>4102</v>
      </c>
      <c r="C33" s="572"/>
      <c r="D33" s="579">
        <f>+PSSA3_4102!$D$7</f>
        <v>0</v>
      </c>
      <c r="E33" s="580"/>
      <c r="F33" s="581"/>
      <c r="G33" s="251"/>
      <c r="H33" s="531">
        <f>+PSSA3_4102!$F$24</f>
        <v>0</v>
      </c>
      <c r="I33" s="531">
        <f>+PSSA3_4102!$F$33+PSSA3_4102!$F$47</f>
        <v>0</v>
      </c>
      <c r="J33" s="531">
        <f>+PSSA3_4102!$F$62</f>
        <v>0</v>
      </c>
      <c r="K33" s="532">
        <v>0</v>
      </c>
      <c r="L33" s="533">
        <f>+J33*K33</f>
        <v>0</v>
      </c>
      <c r="M33" s="534" t="e">
        <f>IF(K$62&lt;50%,K33,50%/K$62*K33)</f>
        <v>#DIV/0!</v>
      </c>
      <c r="N33" s="531" t="e">
        <f>+M33*J33</f>
        <v>#DIV/0!</v>
      </c>
      <c r="O33" s="531" t="e">
        <f>+J33-N33</f>
        <v>#DIV/0!</v>
      </c>
      <c r="P33" s="407">
        <f>+PSSA3_4102!$H$24</f>
        <v>0</v>
      </c>
      <c r="Q33" s="407">
        <f>+PSSA3_4102!$H$33+PSSA3_4102!$H$47</f>
        <v>0</v>
      </c>
      <c r="R33" s="407">
        <f>+PSSA3_4102!$H$62</f>
        <v>0</v>
      </c>
      <c r="S33" s="531">
        <f t="shared" si="0"/>
        <v>0</v>
      </c>
      <c r="T33" s="536" t="e">
        <f>+S33/J33</f>
        <v>#DIV/0!</v>
      </c>
    </row>
    <row r="34" spans="2:20">
      <c r="B34" s="280">
        <v>4103</v>
      </c>
      <c r="C34" s="572"/>
      <c r="D34" s="579">
        <f>+PSSA3_4103!$D$7</f>
        <v>0</v>
      </c>
      <c r="E34" s="580"/>
      <c r="F34" s="581"/>
      <c r="G34" s="251"/>
      <c r="H34" s="531">
        <f>+PSSA3_4103!$F$24</f>
        <v>0</v>
      </c>
      <c r="I34" s="531">
        <f>+PSSA3_4103!$F$33+PSSA3_4103!$F$47</f>
        <v>0</v>
      </c>
      <c r="J34" s="531">
        <f>+PSSA3_4103!$F$62</f>
        <v>0</v>
      </c>
      <c r="K34" s="532">
        <v>0</v>
      </c>
      <c r="L34" s="533">
        <f>+J34*K34</f>
        <v>0</v>
      </c>
      <c r="M34" s="534" t="e">
        <f>IF(K$62&lt;50%,K34,50%/K$62*K34)</f>
        <v>#DIV/0!</v>
      </c>
      <c r="N34" s="531" t="e">
        <f>+M34*J34</f>
        <v>#DIV/0!</v>
      </c>
      <c r="O34" s="531" t="e">
        <f>+J34-N34</f>
        <v>#DIV/0!</v>
      </c>
      <c r="P34" s="407">
        <f>+PSSA3_4103!$H$24</f>
        <v>0</v>
      </c>
      <c r="Q34" s="407">
        <f>+PSSA3_4103!$H$33+PSSA3_4103!$H$47</f>
        <v>0</v>
      </c>
      <c r="R34" s="407">
        <f>+PSSA3_4103!$H$62</f>
        <v>0</v>
      </c>
      <c r="S34" s="531">
        <f t="shared" si="0"/>
        <v>0</v>
      </c>
      <c r="T34" s="536" t="e">
        <f>+S34/J34</f>
        <v>#DIV/0!</v>
      </c>
    </row>
    <row r="35" spans="2:20" ht="15" thickBot="1">
      <c r="B35" s="280">
        <v>4104</v>
      </c>
      <c r="C35" s="573"/>
      <c r="D35" s="592">
        <f>+PSSA3_4104!$D$7</f>
        <v>0</v>
      </c>
      <c r="E35" s="593"/>
      <c r="F35" s="594"/>
      <c r="G35" s="252"/>
      <c r="H35" s="531">
        <f>+PSSA3_4104!$F$24</f>
        <v>0</v>
      </c>
      <c r="I35" s="531">
        <f>+PSSA3_4104!$F$33+PSSA3_4104!$F$47</f>
        <v>0</v>
      </c>
      <c r="J35" s="531">
        <f>+PSSA3_4104!$F$62</f>
        <v>0</v>
      </c>
      <c r="K35" s="532">
        <v>0</v>
      </c>
      <c r="L35" s="533">
        <f>+J35*K35</f>
        <v>0</v>
      </c>
      <c r="M35" s="534" t="e">
        <f>IF(K$62&lt;50%,K35,50%/K$62*K35)</f>
        <v>#DIV/0!</v>
      </c>
      <c r="N35" s="531" t="e">
        <f>+M35*J35</f>
        <v>#DIV/0!</v>
      </c>
      <c r="O35" s="531" t="e">
        <f>+J35-N35</f>
        <v>#DIV/0!</v>
      </c>
      <c r="P35" s="407">
        <f>+PSSA3_4104!$H$24</f>
        <v>0</v>
      </c>
      <c r="Q35" s="407">
        <f>+PSSA3_4104!$H$33+PSSA3_4104!$H$47</f>
        <v>0</v>
      </c>
      <c r="R35" s="407">
        <f>+PSSA3_4104!$H$62</f>
        <v>0</v>
      </c>
      <c r="S35" s="531">
        <f t="shared" si="0"/>
        <v>0</v>
      </c>
      <c r="T35" s="536" t="e">
        <f>+S35/J35</f>
        <v>#DIV/0!</v>
      </c>
    </row>
    <row r="36" spans="2:20" s="244" customFormat="1" ht="20.149999999999999" customHeight="1" thickBot="1">
      <c r="B36" s="283"/>
      <c r="C36" s="454" t="s">
        <v>78</v>
      </c>
      <c r="D36" s="589"/>
      <c r="E36" s="590"/>
      <c r="F36" s="590"/>
      <c r="G36" s="591"/>
      <c r="H36" s="457">
        <f>SUM(H32:H35)</f>
        <v>0</v>
      </c>
      <c r="I36" s="247">
        <f>SUM(I32:I35)</f>
        <v>0</v>
      </c>
      <c r="J36" s="247">
        <f>SUM(J32:J35)</f>
        <v>0</v>
      </c>
      <c r="K36" s="253"/>
      <c r="L36" s="266"/>
      <c r="M36" s="254"/>
      <c r="N36" s="247" t="e">
        <f>SUM(N32:N35)</f>
        <v>#DIV/0!</v>
      </c>
      <c r="O36" s="248" t="e">
        <f>SUM(O32:O35)</f>
        <v>#DIV/0!</v>
      </c>
      <c r="P36" s="408">
        <f>SUM(P32:P35)</f>
        <v>0</v>
      </c>
      <c r="Q36" s="408">
        <f>SUM(Q32:Q35)</f>
        <v>0</v>
      </c>
      <c r="R36" s="408">
        <f>SUM(R32:R35)</f>
        <v>0</v>
      </c>
      <c r="S36" s="247">
        <f t="shared" si="0"/>
        <v>0</v>
      </c>
      <c r="T36" s="458" t="e">
        <f>+S36/J36</f>
        <v>#DIV/0!</v>
      </c>
    </row>
    <row r="37" spans="2:20" ht="8.15" customHeight="1">
      <c r="B37" s="283"/>
      <c r="C37" s="271"/>
      <c r="D37" s="249"/>
      <c r="E37" s="249"/>
      <c r="F37" s="249"/>
      <c r="G37" s="249"/>
      <c r="H37" s="249"/>
      <c r="I37" s="249"/>
      <c r="J37" s="249"/>
      <c r="L37" s="270"/>
      <c r="N37" s="249"/>
      <c r="O37" s="249"/>
      <c r="P37" s="409"/>
      <c r="Q37" s="409"/>
      <c r="R37" s="409"/>
      <c r="S37" s="249"/>
      <c r="T37" s="461"/>
    </row>
    <row r="38" spans="2:20">
      <c r="B38" s="280">
        <v>5101</v>
      </c>
      <c r="C38" s="571">
        <f>+PSSA3_5101!$F$3</f>
        <v>0</v>
      </c>
      <c r="D38" s="579">
        <f>+PSSA3_5101!$D$7</f>
        <v>0</v>
      </c>
      <c r="E38" s="580"/>
      <c r="F38" s="581"/>
      <c r="G38" s="251"/>
      <c r="H38" s="531">
        <f>+PSSA3_5101!$F$24</f>
        <v>0</v>
      </c>
      <c r="I38" s="531">
        <f>+PSSA3_5101!$F$33+PSSA3_5101!$F$47</f>
        <v>0</v>
      </c>
      <c r="J38" s="531">
        <f>+PSSA3_5101!$F$62</f>
        <v>0</v>
      </c>
      <c r="K38" s="532">
        <v>0</v>
      </c>
      <c r="L38" s="533">
        <f>+J38*K38</f>
        <v>0</v>
      </c>
      <c r="M38" s="534" t="e">
        <f>IF(K$62&lt;50%,K38,50%/K$62*K38)</f>
        <v>#DIV/0!</v>
      </c>
      <c r="N38" s="531" t="e">
        <f>+M38*J38</f>
        <v>#DIV/0!</v>
      </c>
      <c r="O38" s="531" t="e">
        <f>+J38-N38</f>
        <v>#DIV/0!</v>
      </c>
      <c r="P38" s="407">
        <f>+PSSA3_5101!$H$24</f>
        <v>0</v>
      </c>
      <c r="Q38" s="407">
        <f>+PSSA3_5101!$H$33+PSSA3_5101!$H$47</f>
        <v>0</v>
      </c>
      <c r="R38" s="407">
        <f>+PSSA3_5101!$H$62</f>
        <v>0</v>
      </c>
      <c r="S38" s="531">
        <f t="shared" si="0"/>
        <v>0</v>
      </c>
      <c r="T38" s="536" t="e">
        <f>+S38/J38</f>
        <v>#DIV/0!</v>
      </c>
    </row>
    <row r="39" spans="2:20">
      <c r="B39" s="280">
        <v>5102</v>
      </c>
      <c r="C39" s="572"/>
      <c r="D39" s="579">
        <f>+PSSA3_5102!$D$7</f>
        <v>0</v>
      </c>
      <c r="E39" s="580"/>
      <c r="F39" s="581"/>
      <c r="G39" s="251"/>
      <c r="H39" s="531">
        <f>+PSSA3_5102!$F$24</f>
        <v>0</v>
      </c>
      <c r="I39" s="531">
        <f>+PSSA3_5102!$F$33+PSSA3_5102!$F$47</f>
        <v>0</v>
      </c>
      <c r="J39" s="531">
        <f>+PSSA3_5102!$F$62</f>
        <v>0</v>
      </c>
      <c r="K39" s="532">
        <v>0</v>
      </c>
      <c r="L39" s="533">
        <f>+J39*K39</f>
        <v>0</v>
      </c>
      <c r="M39" s="534" t="e">
        <f>IF(K$62&lt;50%,K39,50%/K$62*K39)</f>
        <v>#DIV/0!</v>
      </c>
      <c r="N39" s="531" t="e">
        <f>+M39*J39</f>
        <v>#DIV/0!</v>
      </c>
      <c r="O39" s="531" t="e">
        <f>+J39-N39</f>
        <v>#DIV/0!</v>
      </c>
      <c r="P39" s="407">
        <f>+PSSA3_5102!$H$24</f>
        <v>0</v>
      </c>
      <c r="Q39" s="407">
        <f>+PSSA3_5102!$H$33+PSSA3_5102!$H$47</f>
        <v>0</v>
      </c>
      <c r="R39" s="407">
        <f>+PSSA3_5102!$H$62</f>
        <v>0</v>
      </c>
      <c r="S39" s="531">
        <f t="shared" si="0"/>
        <v>0</v>
      </c>
      <c r="T39" s="536" t="e">
        <f>+S39/J39</f>
        <v>#DIV/0!</v>
      </c>
    </row>
    <row r="40" spans="2:20">
      <c r="B40" s="280">
        <v>5103</v>
      </c>
      <c r="C40" s="572"/>
      <c r="D40" s="579">
        <f>+PSSA3_5103!$D$7</f>
        <v>0</v>
      </c>
      <c r="E40" s="580"/>
      <c r="F40" s="581"/>
      <c r="G40" s="251"/>
      <c r="H40" s="531">
        <f>+PSSA3_5103!$F$24</f>
        <v>0</v>
      </c>
      <c r="I40" s="531">
        <f>+PSSA3_5103!$F$33+PSSA3_5103!$F$47</f>
        <v>0</v>
      </c>
      <c r="J40" s="531">
        <f>+PSSA3_5103!$F$62</f>
        <v>0</v>
      </c>
      <c r="K40" s="532">
        <v>0</v>
      </c>
      <c r="L40" s="533">
        <f>+J40*K40</f>
        <v>0</v>
      </c>
      <c r="M40" s="534" t="e">
        <f>IF(K$62&lt;50%,K40,50%/K$62*K40)</f>
        <v>#DIV/0!</v>
      </c>
      <c r="N40" s="531" t="e">
        <f>+M40*J40</f>
        <v>#DIV/0!</v>
      </c>
      <c r="O40" s="531" t="e">
        <f>+J40-N40</f>
        <v>#DIV/0!</v>
      </c>
      <c r="P40" s="407">
        <f>+PSSA3_5103!$H$24</f>
        <v>0</v>
      </c>
      <c r="Q40" s="407">
        <f>+PSSA3_5103!$H$33+PSSA3_5103!$H$47</f>
        <v>0</v>
      </c>
      <c r="R40" s="407">
        <f>+PSSA3_5103!$H$62</f>
        <v>0</v>
      </c>
      <c r="S40" s="531">
        <f t="shared" si="0"/>
        <v>0</v>
      </c>
      <c r="T40" s="536" t="e">
        <f>+S40/J40</f>
        <v>#DIV/0!</v>
      </c>
    </row>
    <row r="41" spans="2:20" ht="15" thickBot="1">
      <c r="B41" s="280">
        <v>5104</v>
      </c>
      <c r="C41" s="573"/>
      <c r="D41" s="592">
        <f>+PSSA3_5104!$D$7</f>
        <v>0</v>
      </c>
      <c r="E41" s="593"/>
      <c r="F41" s="594"/>
      <c r="G41" s="252"/>
      <c r="H41" s="531">
        <f>+PSSA3_5104!$F$24</f>
        <v>0</v>
      </c>
      <c r="I41" s="531">
        <f>+PSSA3_5104!$F$33+PSSA3_5104!$F$47</f>
        <v>0</v>
      </c>
      <c r="J41" s="531">
        <f>+PSSA3_5104!$F$62</f>
        <v>0</v>
      </c>
      <c r="K41" s="532">
        <v>0</v>
      </c>
      <c r="L41" s="533">
        <f>+J41*K41</f>
        <v>0</v>
      </c>
      <c r="M41" s="534" t="e">
        <f>IF(K$62&lt;50%,K41,50%/K$62*K41)</f>
        <v>#DIV/0!</v>
      </c>
      <c r="N41" s="531" t="e">
        <f>+M41*J41</f>
        <v>#DIV/0!</v>
      </c>
      <c r="O41" s="531" t="e">
        <f>+J41-N41</f>
        <v>#DIV/0!</v>
      </c>
      <c r="P41" s="407">
        <f>+PSSA3_5104!$H$24</f>
        <v>0</v>
      </c>
      <c r="Q41" s="407">
        <f>+PSSA3_5104!$H$33+PSSA3_5104!$H$47</f>
        <v>0</v>
      </c>
      <c r="R41" s="407">
        <f>+PSSA3_5104!$H$62</f>
        <v>0</v>
      </c>
      <c r="S41" s="531">
        <f t="shared" si="0"/>
        <v>0</v>
      </c>
      <c r="T41" s="536" t="e">
        <f>+S41/J41</f>
        <v>#DIV/0!</v>
      </c>
    </row>
    <row r="42" spans="2:20" s="244" customFormat="1" ht="20.149999999999999" customHeight="1" thickBot="1">
      <c r="B42" s="283"/>
      <c r="C42" s="454" t="s">
        <v>79</v>
      </c>
      <c r="D42" s="589"/>
      <c r="E42" s="590"/>
      <c r="F42" s="590"/>
      <c r="G42" s="591"/>
      <c r="H42" s="457">
        <f>SUM(H38:H41)</f>
        <v>0</v>
      </c>
      <c r="I42" s="247">
        <f>SUM(I38:I41)</f>
        <v>0</v>
      </c>
      <c r="J42" s="247">
        <f>SUM(J38:J41)</f>
        <v>0</v>
      </c>
      <c r="K42" s="253"/>
      <c r="L42" s="266"/>
      <c r="M42" s="254"/>
      <c r="N42" s="247" t="e">
        <f>SUM(N38:N41)</f>
        <v>#DIV/0!</v>
      </c>
      <c r="O42" s="248" t="e">
        <f>SUM(O38:O41)</f>
        <v>#DIV/0!</v>
      </c>
      <c r="P42" s="408">
        <f>SUM(P38:P41)</f>
        <v>0</v>
      </c>
      <c r="Q42" s="408">
        <f>SUM(Q38:Q41)</f>
        <v>0</v>
      </c>
      <c r="R42" s="408">
        <f>SUM(R38:R41)</f>
        <v>0</v>
      </c>
      <c r="S42" s="247">
        <f t="shared" si="0"/>
        <v>0</v>
      </c>
      <c r="T42" s="458" t="e">
        <f>+S42/J42</f>
        <v>#DIV/0!</v>
      </c>
    </row>
    <row r="43" spans="2:20" ht="8.15" customHeight="1">
      <c r="B43" s="283"/>
      <c r="C43" s="271"/>
      <c r="D43" s="249"/>
      <c r="E43" s="249"/>
      <c r="F43" s="249"/>
      <c r="G43" s="249"/>
      <c r="H43" s="249"/>
      <c r="I43" s="249"/>
      <c r="J43" s="249"/>
      <c r="L43" s="270"/>
      <c r="N43" s="249"/>
      <c r="O43" s="249"/>
      <c r="P43" s="409"/>
      <c r="Q43" s="409"/>
      <c r="R43" s="409"/>
      <c r="S43" s="249"/>
      <c r="T43" s="461"/>
    </row>
    <row r="44" spans="2:20">
      <c r="B44" s="280">
        <v>6101</v>
      </c>
      <c r="C44" s="571">
        <f>+C38</f>
        <v>0</v>
      </c>
      <c r="D44" s="579">
        <f>+PSSA3_6101!$D$7</f>
        <v>0</v>
      </c>
      <c r="E44" s="580"/>
      <c r="F44" s="581"/>
      <c r="G44" s="251"/>
      <c r="H44" s="531">
        <f>+PSSA3_6101!$F$24</f>
        <v>0</v>
      </c>
      <c r="I44" s="531">
        <f>+PSSA3_6101!$F$33+PSSA3_6101!$F$47</f>
        <v>0</v>
      </c>
      <c r="J44" s="531">
        <f>+PSSA3_6101!$F$62</f>
        <v>0</v>
      </c>
      <c r="K44" s="532">
        <v>0</v>
      </c>
      <c r="L44" s="533">
        <f>+J44*K44</f>
        <v>0</v>
      </c>
      <c r="M44" s="534" t="e">
        <f>IF(K$62&lt;50%,K44,50%/K$62*K44)</f>
        <v>#DIV/0!</v>
      </c>
      <c r="N44" s="531" t="e">
        <f>+M44*J44</f>
        <v>#DIV/0!</v>
      </c>
      <c r="O44" s="531" t="e">
        <f>+J44-N44</f>
        <v>#DIV/0!</v>
      </c>
      <c r="P44" s="407">
        <f>+PSSA3_6101!$H$24</f>
        <v>0</v>
      </c>
      <c r="Q44" s="407">
        <f>+PSSA3_6101!$H$33+PSSA3_6101!$H$47</f>
        <v>0</v>
      </c>
      <c r="R44" s="407">
        <f>+PSSA3_6101!$H$62</f>
        <v>0</v>
      </c>
      <c r="S44" s="531">
        <f t="shared" si="0"/>
        <v>0</v>
      </c>
      <c r="T44" s="536" t="e">
        <f>+S44/J44</f>
        <v>#DIV/0!</v>
      </c>
    </row>
    <row r="45" spans="2:20">
      <c r="B45" s="280">
        <v>6102</v>
      </c>
      <c r="C45" s="572"/>
      <c r="D45" s="579">
        <f>+PSSA3_6102!$D$7</f>
        <v>0</v>
      </c>
      <c r="E45" s="580"/>
      <c r="F45" s="581"/>
      <c r="G45" s="251"/>
      <c r="H45" s="531">
        <f>+PSSA3_6102!$F$24</f>
        <v>0</v>
      </c>
      <c r="I45" s="531">
        <f>+PSSA3_6102!$F$33+PSSA3_6102!$F$47</f>
        <v>0</v>
      </c>
      <c r="J45" s="531">
        <f>+PSSA3_6102!$F$62</f>
        <v>0</v>
      </c>
      <c r="K45" s="532">
        <v>0</v>
      </c>
      <c r="L45" s="533">
        <f>+J45*K45</f>
        <v>0</v>
      </c>
      <c r="M45" s="534" t="e">
        <f>IF(K$62&lt;50%,K45,50%/K$62*K45)</f>
        <v>#DIV/0!</v>
      </c>
      <c r="N45" s="531" t="e">
        <f>+M45*J45</f>
        <v>#DIV/0!</v>
      </c>
      <c r="O45" s="531" t="e">
        <f>+J45-N45</f>
        <v>#DIV/0!</v>
      </c>
      <c r="P45" s="407">
        <f>+PSSA3_6102!$H$24</f>
        <v>0</v>
      </c>
      <c r="Q45" s="407">
        <f>+PSSA3_6102!$H$33+PSSA3_6102!$H$47</f>
        <v>0</v>
      </c>
      <c r="R45" s="407">
        <f>+PSSA3_6102!$H$62</f>
        <v>0</v>
      </c>
      <c r="S45" s="531">
        <f t="shared" si="0"/>
        <v>0</v>
      </c>
      <c r="T45" s="536" t="e">
        <f>+S45/J45</f>
        <v>#DIV/0!</v>
      </c>
    </row>
    <row r="46" spans="2:20">
      <c r="B46" s="280">
        <v>6103</v>
      </c>
      <c r="C46" s="572"/>
      <c r="D46" s="579">
        <f>+PSSA3_6103!$D$7</f>
        <v>0</v>
      </c>
      <c r="E46" s="580"/>
      <c r="F46" s="581"/>
      <c r="G46" s="251"/>
      <c r="H46" s="531">
        <f>+PSSA3_6103!$F$24</f>
        <v>0</v>
      </c>
      <c r="I46" s="531">
        <f>+PSSA3_6103!$F$33+PSSA3_6103!$F$47</f>
        <v>0</v>
      </c>
      <c r="J46" s="531">
        <f>+PSSA3_6103!$F$62</f>
        <v>0</v>
      </c>
      <c r="K46" s="532">
        <v>0</v>
      </c>
      <c r="L46" s="533">
        <f>+J46*K46</f>
        <v>0</v>
      </c>
      <c r="M46" s="534" t="e">
        <f>IF(K$62&lt;50%,K46,50%/K$62*K46)</f>
        <v>#DIV/0!</v>
      </c>
      <c r="N46" s="531" t="e">
        <f>+M46*J46</f>
        <v>#DIV/0!</v>
      </c>
      <c r="O46" s="531" t="e">
        <f>+J46-N46</f>
        <v>#DIV/0!</v>
      </c>
      <c r="P46" s="407">
        <f>+PSSA3_6103!$H$24</f>
        <v>0</v>
      </c>
      <c r="Q46" s="407">
        <f>+PSSA3_6103!$H$33+PSSA3_6103!$H$47</f>
        <v>0</v>
      </c>
      <c r="R46" s="407">
        <f>+PSSA3_6103!$H$62</f>
        <v>0</v>
      </c>
      <c r="S46" s="531">
        <f t="shared" si="0"/>
        <v>0</v>
      </c>
      <c r="T46" s="536" t="e">
        <f>+S46/J46</f>
        <v>#DIV/0!</v>
      </c>
    </row>
    <row r="47" spans="2:20" ht="15" thickBot="1">
      <c r="B47" s="280">
        <v>6104</v>
      </c>
      <c r="C47" s="573"/>
      <c r="D47" s="592">
        <f>+PSSA3_6104!$D$7</f>
        <v>0</v>
      </c>
      <c r="E47" s="593"/>
      <c r="F47" s="594"/>
      <c r="G47" s="252"/>
      <c r="H47" s="531">
        <f>+PSSA3_6104!$F$24</f>
        <v>0</v>
      </c>
      <c r="I47" s="531">
        <f>+PSSA3_6104!$F$33+PSSA3_6104!$F$47</f>
        <v>0</v>
      </c>
      <c r="J47" s="531">
        <f>+PSSA3_6104!$F$62</f>
        <v>0</v>
      </c>
      <c r="K47" s="532">
        <v>0</v>
      </c>
      <c r="L47" s="533">
        <f>+J47*K47</f>
        <v>0</v>
      </c>
      <c r="M47" s="534" t="e">
        <f>IF(K$62&lt;50%,K47,50%/K$62*K47)</f>
        <v>#DIV/0!</v>
      </c>
      <c r="N47" s="531" t="e">
        <f>+M47*J47</f>
        <v>#DIV/0!</v>
      </c>
      <c r="O47" s="531" t="e">
        <f>+J47-N47</f>
        <v>#DIV/0!</v>
      </c>
      <c r="P47" s="407">
        <f>+PSSA3_6104!$H$24</f>
        <v>0</v>
      </c>
      <c r="Q47" s="407">
        <f>+PSSA3_6104!$H$33+PSSA3_6104!$H$47</f>
        <v>0</v>
      </c>
      <c r="R47" s="407">
        <f>+PSSA3_6104!$H$62</f>
        <v>0</v>
      </c>
      <c r="S47" s="531">
        <f t="shared" si="0"/>
        <v>0</v>
      </c>
      <c r="T47" s="536" t="e">
        <f>+S47/J47</f>
        <v>#DIV/0!</v>
      </c>
    </row>
    <row r="48" spans="2:20" s="244" customFormat="1" ht="20.149999999999999" customHeight="1" thickBot="1">
      <c r="B48" s="283"/>
      <c r="C48" s="454" t="s">
        <v>80</v>
      </c>
      <c r="D48" s="589"/>
      <c r="E48" s="590"/>
      <c r="F48" s="590"/>
      <c r="G48" s="591"/>
      <c r="H48" s="457">
        <f>SUM(H44:H47)</f>
        <v>0</v>
      </c>
      <c r="I48" s="247">
        <f>SUM(I44:I47)</f>
        <v>0</v>
      </c>
      <c r="J48" s="247">
        <f>SUM(J44:J47)</f>
        <v>0</v>
      </c>
      <c r="K48" s="253"/>
      <c r="L48" s="266"/>
      <c r="M48" s="254"/>
      <c r="N48" s="247" t="e">
        <f>SUM(N44:N47)</f>
        <v>#DIV/0!</v>
      </c>
      <c r="O48" s="248" t="e">
        <f>SUM(O44:O47)</f>
        <v>#DIV/0!</v>
      </c>
      <c r="P48" s="408">
        <f>SUM(P44:P47)</f>
        <v>0</v>
      </c>
      <c r="Q48" s="408">
        <f>SUM(Q44:Q47)</f>
        <v>0</v>
      </c>
      <c r="R48" s="408">
        <f>SUM(R44:R47)</f>
        <v>0</v>
      </c>
      <c r="S48" s="247">
        <f t="shared" si="0"/>
        <v>0</v>
      </c>
      <c r="T48" s="458" t="e">
        <f>+S48/J48</f>
        <v>#DIV/0!</v>
      </c>
    </row>
    <row r="49" spans="2:20" ht="8.15" customHeight="1">
      <c r="B49" s="283"/>
      <c r="C49" s="271"/>
      <c r="D49" s="249"/>
      <c r="E49" s="249"/>
      <c r="F49" s="249"/>
      <c r="L49" s="268"/>
      <c r="P49" s="406"/>
      <c r="Q49" s="406"/>
      <c r="R49" s="406"/>
      <c r="T49" s="462"/>
    </row>
    <row r="50" spans="2:20">
      <c r="B50" s="280">
        <v>7101</v>
      </c>
      <c r="C50" s="571">
        <f>+PSSA3_7101!$F$3</f>
        <v>0</v>
      </c>
      <c r="D50" s="579">
        <f>+PSSA3_7101!$D$7</f>
        <v>0</v>
      </c>
      <c r="E50" s="580"/>
      <c r="F50" s="581"/>
      <c r="G50" s="251"/>
      <c r="H50" s="531">
        <f>+PSSA3_7101!$F$24</f>
        <v>0</v>
      </c>
      <c r="I50" s="531">
        <f>+PSSA3_7101!$F$33+PSSA3_7101!$F$47</f>
        <v>0</v>
      </c>
      <c r="J50" s="531">
        <f>+PSSA3_7101!$F$62</f>
        <v>0</v>
      </c>
      <c r="K50" s="532">
        <v>0</v>
      </c>
      <c r="L50" s="533">
        <f>+J50*K50</f>
        <v>0</v>
      </c>
      <c r="M50" s="534" t="e">
        <f>IF(K$62&lt;50%,K50,50%/K$62*K50)</f>
        <v>#DIV/0!</v>
      </c>
      <c r="N50" s="531" t="e">
        <f>+M50*J50</f>
        <v>#DIV/0!</v>
      </c>
      <c r="O50" s="531" t="e">
        <f>+J50-N50</f>
        <v>#DIV/0!</v>
      </c>
      <c r="P50" s="407">
        <f>+PSSA3_7101!$H$24</f>
        <v>0</v>
      </c>
      <c r="Q50" s="407">
        <f>+PSSA3_7101!$H$33+PSSA3_7101!$H$47</f>
        <v>0</v>
      </c>
      <c r="R50" s="407">
        <f>+PSSA3_7101!$H$62</f>
        <v>0</v>
      </c>
      <c r="S50" s="531">
        <f t="shared" si="0"/>
        <v>0</v>
      </c>
      <c r="T50" s="536" t="e">
        <f>+S50/J50</f>
        <v>#DIV/0!</v>
      </c>
    </row>
    <row r="51" spans="2:20">
      <c r="B51" s="280">
        <v>7102</v>
      </c>
      <c r="C51" s="572"/>
      <c r="D51" s="579">
        <f>+PSSA3_7102!$D$7</f>
        <v>0</v>
      </c>
      <c r="E51" s="580"/>
      <c r="F51" s="581"/>
      <c r="G51" s="251"/>
      <c r="H51" s="531">
        <f>+PSSA3_7102!$F$24</f>
        <v>0</v>
      </c>
      <c r="I51" s="531">
        <f>+PSSA3_7102!$F$33+PSSA3_7102!$F$47</f>
        <v>0</v>
      </c>
      <c r="J51" s="531">
        <f>+PSSA3_7102!$F$62</f>
        <v>0</v>
      </c>
      <c r="K51" s="532">
        <v>0</v>
      </c>
      <c r="L51" s="533">
        <f>+J51*K51</f>
        <v>0</v>
      </c>
      <c r="M51" s="534" t="e">
        <f>IF(K$62&lt;50%,K51,50%/K$62*K51)</f>
        <v>#DIV/0!</v>
      </c>
      <c r="N51" s="531" t="e">
        <f>+M51*J51</f>
        <v>#DIV/0!</v>
      </c>
      <c r="O51" s="531" t="e">
        <f>+J51-N51</f>
        <v>#DIV/0!</v>
      </c>
      <c r="P51" s="407">
        <f>+PSSA3_7102!$H$24</f>
        <v>0</v>
      </c>
      <c r="Q51" s="407">
        <f>+PSSA3_7102!$H$33+PSSA3_7102!$H$47</f>
        <v>0</v>
      </c>
      <c r="R51" s="407">
        <f>+PSSA3_7102!$H$62</f>
        <v>0</v>
      </c>
      <c r="S51" s="531">
        <f t="shared" si="0"/>
        <v>0</v>
      </c>
      <c r="T51" s="536" t="e">
        <f>+S51/J51</f>
        <v>#DIV/0!</v>
      </c>
    </row>
    <row r="52" spans="2:20">
      <c r="B52" s="280">
        <v>7103</v>
      </c>
      <c r="C52" s="572"/>
      <c r="D52" s="579">
        <f>+PSSA3_7103!$D$7</f>
        <v>0</v>
      </c>
      <c r="E52" s="580"/>
      <c r="F52" s="581"/>
      <c r="G52" s="251"/>
      <c r="H52" s="531">
        <f>+PSSA3_7103!$F$24</f>
        <v>0</v>
      </c>
      <c r="I52" s="531">
        <f>+PSSA3_7103!$F$33+PSSA3_7103!$F$47</f>
        <v>0</v>
      </c>
      <c r="J52" s="531">
        <f>+PSSA3_7103!$F$62</f>
        <v>0</v>
      </c>
      <c r="K52" s="532">
        <v>0</v>
      </c>
      <c r="L52" s="533">
        <f>+J52*K52</f>
        <v>0</v>
      </c>
      <c r="M52" s="534" t="e">
        <f>IF(K$62&lt;50%,K52,50%/K$62*K52)</f>
        <v>#DIV/0!</v>
      </c>
      <c r="N52" s="531" t="e">
        <f>+M52*J52</f>
        <v>#DIV/0!</v>
      </c>
      <c r="O52" s="531" t="e">
        <f>+J52-N52</f>
        <v>#DIV/0!</v>
      </c>
      <c r="P52" s="407">
        <f>+PSSA3_7103!$H$24</f>
        <v>0</v>
      </c>
      <c r="Q52" s="407">
        <f>+PSSA3_7103!$H$33+PSSA3_7103!$H$47</f>
        <v>0</v>
      </c>
      <c r="R52" s="407">
        <f>+PSSA3_7103!$H$62</f>
        <v>0</v>
      </c>
      <c r="S52" s="531">
        <f t="shared" si="0"/>
        <v>0</v>
      </c>
      <c r="T52" s="536" t="e">
        <f>+S52/J52</f>
        <v>#DIV/0!</v>
      </c>
    </row>
    <row r="53" spans="2:20" ht="15" thickBot="1">
      <c r="B53" s="280">
        <v>7104</v>
      </c>
      <c r="C53" s="573"/>
      <c r="D53" s="592">
        <f>+PSSA3_7104!$D$7</f>
        <v>0</v>
      </c>
      <c r="E53" s="593"/>
      <c r="F53" s="594"/>
      <c r="G53" s="252"/>
      <c r="H53" s="531">
        <f>+PSSA3_7104!$F$24</f>
        <v>0</v>
      </c>
      <c r="I53" s="531">
        <f>+PSSA3_7104!$F$33+PSSA3_7104!$F$47</f>
        <v>0</v>
      </c>
      <c r="J53" s="531">
        <f>+PSSA3_7104!$F$62</f>
        <v>0</v>
      </c>
      <c r="K53" s="532">
        <v>0</v>
      </c>
      <c r="L53" s="533">
        <f>+J53*K53</f>
        <v>0</v>
      </c>
      <c r="M53" s="534" t="e">
        <f>IF(K$62&lt;50%,K53,50%/K$62*K53)</f>
        <v>#DIV/0!</v>
      </c>
      <c r="N53" s="531" t="e">
        <f>+M53*J53</f>
        <v>#DIV/0!</v>
      </c>
      <c r="O53" s="531" t="e">
        <f>+J53-N53</f>
        <v>#DIV/0!</v>
      </c>
      <c r="P53" s="407">
        <f>+PSSA3_7104!$H$24</f>
        <v>0</v>
      </c>
      <c r="Q53" s="407">
        <f>+PSSA3_7104!$H$33+PSSA3_7104!$H$47</f>
        <v>0</v>
      </c>
      <c r="R53" s="407">
        <f>+PSSA3_7104!$H$62</f>
        <v>0</v>
      </c>
      <c r="S53" s="531">
        <f t="shared" si="0"/>
        <v>0</v>
      </c>
      <c r="T53" s="536" t="e">
        <f>+S53/J53</f>
        <v>#DIV/0!</v>
      </c>
    </row>
    <row r="54" spans="2:20" s="244" customFormat="1" ht="20.149999999999999" customHeight="1" thickBot="1">
      <c r="B54" s="283"/>
      <c r="C54" s="454" t="s">
        <v>81</v>
      </c>
      <c r="D54" s="589"/>
      <c r="E54" s="590"/>
      <c r="F54" s="590"/>
      <c r="G54" s="591"/>
      <c r="H54" s="457">
        <f>SUM(H50:H53)</f>
        <v>0</v>
      </c>
      <c r="I54" s="247">
        <f>SUM(I50:I53)</f>
        <v>0</v>
      </c>
      <c r="J54" s="247">
        <f>SUM(J50:J53)</f>
        <v>0</v>
      </c>
      <c r="K54" s="253"/>
      <c r="L54" s="266"/>
      <c r="M54" s="254"/>
      <c r="N54" s="247" t="e">
        <f>SUM(N50:N53)</f>
        <v>#DIV/0!</v>
      </c>
      <c r="O54" s="248" t="e">
        <f>SUM(O50:O53)</f>
        <v>#DIV/0!</v>
      </c>
      <c r="P54" s="408">
        <f>SUM(P50:P53)</f>
        <v>0</v>
      </c>
      <c r="Q54" s="408">
        <f>SUM(Q50:Q53)</f>
        <v>0</v>
      </c>
      <c r="R54" s="408">
        <f>SUM(R50:R53)</f>
        <v>0</v>
      </c>
      <c r="S54" s="247">
        <f t="shared" si="0"/>
        <v>0</v>
      </c>
      <c r="T54" s="458" t="e">
        <f>+S54/J54</f>
        <v>#DIV/0!</v>
      </c>
    </row>
    <row r="55" spans="2:20" ht="8.15" customHeight="1">
      <c r="B55" s="283"/>
      <c r="C55" s="271"/>
      <c r="D55" s="249"/>
      <c r="E55" s="249"/>
      <c r="F55" s="249"/>
      <c r="G55" s="249"/>
      <c r="H55" s="249"/>
      <c r="I55" s="249"/>
      <c r="J55" s="249"/>
      <c r="L55" s="270"/>
      <c r="N55" s="249"/>
      <c r="O55" s="249"/>
      <c r="P55" s="409"/>
      <c r="Q55" s="409"/>
      <c r="R55" s="409"/>
      <c r="S55" s="249"/>
      <c r="T55" s="461"/>
    </row>
    <row r="56" spans="2:20">
      <c r="B56" s="280">
        <v>8101</v>
      </c>
      <c r="C56" s="571">
        <f>+C50</f>
        <v>0</v>
      </c>
      <c r="D56" s="579">
        <f>+PSSA3_8101!$D$7</f>
        <v>0</v>
      </c>
      <c r="E56" s="580"/>
      <c r="F56" s="581"/>
      <c r="G56" s="251"/>
      <c r="H56" s="531">
        <f>+PSSA3_8101!$F$24</f>
        <v>0</v>
      </c>
      <c r="I56" s="531">
        <f>+PSSA3_8101!$F$33+PSSA3_8101!$F$47</f>
        <v>0</v>
      </c>
      <c r="J56" s="531">
        <f>+PSSA3_8101!$F$62</f>
        <v>0</v>
      </c>
      <c r="K56" s="532">
        <v>0</v>
      </c>
      <c r="L56" s="533">
        <f>+J56*K56</f>
        <v>0</v>
      </c>
      <c r="M56" s="534" t="e">
        <f>IF(K$62&lt;50%,K56,50%/K$62*K56)</f>
        <v>#DIV/0!</v>
      </c>
      <c r="N56" s="531" t="e">
        <f>+M56*J56</f>
        <v>#DIV/0!</v>
      </c>
      <c r="O56" s="531" t="e">
        <f>+J56-N56</f>
        <v>#DIV/0!</v>
      </c>
      <c r="P56" s="407">
        <f>+PSSA3_8101!$H$24</f>
        <v>0</v>
      </c>
      <c r="Q56" s="407">
        <f>+PSSA3_8101!$H$33+PSSA3_8101!$H$47</f>
        <v>0</v>
      </c>
      <c r="R56" s="407">
        <f>+PSSA3_8101!$H$62</f>
        <v>0</v>
      </c>
      <c r="S56" s="531">
        <f t="shared" si="0"/>
        <v>0</v>
      </c>
      <c r="T56" s="536" t="e">
        <f>+S56/J56</f>
        <v>#DIV/0!</v>
      </c>
    </row>
    <row r="57" spans="2:20">
      <c r="B57" s="280">
        <v>8102</v>
      </c>
      <c r="C57" s="572"/>
      <c r="D57" s="579">
        <f>+PSSA3_8102!$D$7</f>
        <v>0</v>
      </c>
      <c r="E57" s="580"/>
      <c r="F57" s="581"/>
      <c r="G57" s="251"/>
      <c r="H57" s="531">
        <f>+PSSA3_8102!$F$24</f>
        <v>0</v>
      </c>
      <c r="I57" s="531">
        <f>+PSSA3_8102!$F$33+PSSA3_8102!$F$47</f>
        <v>0</v>
      </c>
      <c r="J57" s="531">
        <f>+PSSA3_8102!$F$62</f>
        <v>0</v>
      </c>
      <c r="K57" s="532">
        <v>0</v>
      </c>
      <c r="L57" s="533">
        <f>+J57*K57</f>
        <v>0</v>
      </c>
      <c r="M57" s="534" t="e">
        <f>IF(K$62&lt;50%,K57,50%/K$62*K57)</f>
        <v>#DIV/0!</v>
      </c>
      <c r="N57" s="531" t="e">
        <f>+M57*J57</f>
        <v>#DIV/0!</v>
      </c>
      <c r="O57" s="531" t="e">
        <f>+J57-N57</f>
        <v>#DIV/0!</v>
      </c>
      <c r="P57" s="407">
        <f>+PSSA3_8102!$H$24</f>
        <v>0</v>
      </c>
      <c r="Q57" s="407">
        <f>+PSSA3_8102!$H$33+PSSA3_8102!$H$47</f>
        <v>0</v>
      </c>
      <c r="R57" s="407">
        <f>+PSSA3_8102!$H$62</f>
        <v>0</v>
      </c>
      <c r="S57" s="531">
        <f t="shared" si="0"/>
        <v>0</v>
      </c>
      <c r="T57" s="536" t="e">
        <f>+S57/J57</f>
        <v>#DIV/0!</v>
      </c>
    </row>
    <row r="58" spans="2:20">
      <c r="B58" s="280">
        <v>8103</v>
      </c>
      <c r="C58" s="572"/>
      <c r="D58" s="579">
        <f>+PSSA3_8103!$D$7</f>
        <v>0</v>
      </c>
      <c r="E58" s="580"/>
      <c r="F58" s="581"/>
      <c r="G58" s="251"/>
      <c r="H58" s="531">
        <f>+PSSA3_8103!$F$24</f>
        <v>0</v>
      </c>
      <c r="I58" s="531">
        <f>+PSSA3_8103!$F$33+PSSA3_8103!$F$47</f>
        <v>0</v>
      </c>
      <c r="J58" s="531">
        <f>+PSSA3_8103!$F$62</f>
        <v>0</v>
      </c>
      <c r="K58" s="532">
        <v>0</v>
      </c>
      <c r="L58" s="533">
        <f>+J58*K58</f>
        <v>0</v>
      </c>
      <c r="M58" s="534" t="e">
        <f>IF(K$62&lt;50%,K58,50%/K$62*K58)</f>
        <v>#DIV/0!</v>
      </c>
      <c r="N58" s="531" t="e">
        <f>+M58*J58</f>
        <v>#DIV/0!</v>
      </c>
      <c r="O58" s="531" t="e">
        <f>+J58-N58</f>
        <v>#DIV/0!</v>
      </c>
      <c r="P58" s="407">
        <f>+PSSA3_8103!$H$24</f>
        <v>0</v>
      </c>
      <c r="Q58" s="407">
        <f>+PSSA3_8103!$H$33+PSSA3_8103!$H$47</f>
        <v>0</v>
      </c>
      <c r="R58" s="407">
        <f>+PSSA3_8103!$H$62</f>
        <v>0</v>
      </c>
      <c r="S58" s="531">
        <f t="shared" si="0"/>
        <v>0</v>
      </c>
      <c r="T58" s="536" t="e">
        <f>+S58/J58</f>
        <v>#DIV/0!</v>
      </c>
    </row>
    <row r="59" spans="2:20" ht="15" thickBot="1">
      <c r="B59" s="284">
        <v>8104</v>
      </c>
      <c r="C59" s="573"/>
      <c r="D59" s="597">
        <f>+PSSA3_8104!$D$7</f>
        <v>0</v>
      </c>
      <c r="E59" s="598"/>
      <c r="F59" s="599"/>
      <c r="G59" s="279"/>
      <c r="H59" s="540">
        <f>+PSSA3_8104!$F$24</f>
        <v>0</v>
      </c>
      <c r="I59" s="540">
        <f>+PSSA3_8104!$F$33+PSSA3_8104!$F$47</f>
        <v>0</v>
      </c>
      <c r="J59" s="540">
        <f>+PSSA3_8104!$F$62</f>
        <v>0</v>
      </c>
      <c r="K59" s="532">
        <v>0</v>
      </c>
      <c r="L59" s="541">
        <f>+J59*K59</f>
        <v>0</v>
      </c>
      <c r="M59" s="534" t="e">
        <f>IF(K$62&lt;50%,K59,50%/K$62*K59)</f>
        <v>#DIV/0!</v>
      </c>
      <c r="N59" s="531" t="e">
        <f>+M59*J59</f>
        <v>#DIV/0!</v>
      </c>
      <c r="O59" s="531" t="e">
        <f>+J59-N59</f>
        <v>#DIV/0!</v>
      </c>
      <c r="P59" s="407">
        <f>+PSSA3_8104!$H$24</f>
        <v>0</v>
      </c>
      <c r="Q59" s="407">
        <f>+PSSA3_8104!$H$33+PSSA3_8104!$H$47</f>
        <v>0</v>
      </c>
      <c r="R59" s="407">
        <f>+PSSA3_8104!$H$62</f>
        <v>0</v>
      </c>
      <c r="S59" s="540">
        <f t="shared" si="0"/>
        <v>0</v>
      </c>
      <c r="T59" s="542" t="e">
        <f>+S59/J59</f>
        <v>#DIV/0!</v>
      </c>
    </row>
    <row r="60" spans="2:20" s="244" customFormat="1" ht="20.149999999999999" customHeight="1" thickBot="1">
      <c r="B60" s="283"/>
      <c r="C60" s="454" t="s">
        <v>82</v>
      </c>
      <c r="D60" s="589"/>
      <c r="E60" s="590"/>
      <c r="F60" s="590"/>
      <c r="G60" s="591"/>
      <c r="H60" s="457">
        <f>SUM(H56:H59)</f>
        <v>0</v>
      </c>
      <c r="I60" s="247">
        <f>SUM(I56:I59)</f>
        <v>0</v>
      </c>
      <c r="J60" s="247">
        <f>SUM(J56:J59)</f>
        <v>0</v>
      </c>
      <c r="K60" s="253"/>
      <c r="L60" s="266"/>
      <c r="M60" s="254"/>
      <c r="N60" s="247" t="e">
        <f>SUM(N56:N59)</f>
        <v>#DIV/0!</v>
      </c>
      <c r="O60" s="248" t="e">
        <f>SUM(O56:O59)</f>
        <v>#DIV/0!</v>
      </c>
      <c r="P60" s="408">
        <f>SUM(P56:P59)</f>
        <v>0</v>
      </c>
      <c r="Q60" s="408">
        <f>SUM(Q56:Q59)</f>
        <v>0</v>
      </c>
      <c r="R60" s="408">
        <f>SUM(R56:R59)</f>
        <v>0</v>
      </c>
      <c r="S60" s="247">
        <f t="shared" si="0"/>
        <v>0</v>
      </c>
      <c r="T60" s="458" t="e">
        <f>+S60/J60</f>
        <v>#DIV/0!</v>
      </c>
    </row>
    <row r="61" spans="2:20" ht="8.15" customHeight="1" thickBot="1">
      <c r="C61" s="250"/>
      <c r="D61" s="249"/>
      <c r="E61" s="249"/>
      <c r="F61" s="249"/>
      <c r="P61" s="406"/>
      <c r="Q61" s="406"/>
      <c r="R61" s="406"/>
      <c r="T61" s="438"/>
    </row>
    <row r="62" spans="2:20" s="290" customFormat="1" ht="23.5" customHeight="1" thickBot="1">
      <c r="C62" s="291"/>
      <c r="D62" s="595" t="s">
        <v>83</v>
      </c>
      <c r="E62" s="596"/>
      <c r="F62" s="292"/>
      <c r="G62" s="293"/>
      <c r="H62" s="294">
        <f>+H18+H24+H30+H36+H42+H48+H54+H60</f>
        <v>0</v>
      </c>
      <c r="I62" s="294">
        <f>+I18+I24+I30+I36+I42+I48+I54+I60</f>
        <v>0</v>
      </c>
      <c r="J62" s="295">
        <f>+J18+J24+J30+J36+J42+J48+J54+J60</f>
        <v>0</v>
      </c>
      <c r="K62" s="296" t="e">
        <f>+L62/J62</f>
        <v>#DIV/0!</v>
      </c>
      <c r="L62" s="294">
        <f>SUM(L14:L61)</f>
        <v>0</v>
      </c>
      <c r="M62" s="296" t="e">
        <f>+N62/J62</f>
        <v>#DIV/0!</v>
      </c>
      <c r="N62" s="294" t="e">
        <f>+N18+N24+N30+N36+N42+N48+N54+N60</f>
        <v>#DIV/0!</v>
      </c>
      <c r="O62" s="297" t="e">
        <f>+O18+O24+O30+O36+O42+O48+O54+O60</f>
        <v>#DIV/0!</v>
      </c>
      <c r="P62" s="410">
        <f>+P18+P24+P30+P36+P42+P48+P54+P60</f>
        <v>0</v>
      </c>
      <c r="Q62" s="410">
        <f>+Q18+Q24+Q30+Q36+Q42+Q48+Q54+Q60</f>
        <v>0</v>
      </c>
      <c r="R62" s="411">
        <f>+R18+R24+R30+R36+R42+R48+R54+R60</f>
        <v>0</v>
      </c>
      <c r="S62" s="294">
        <f t="shared" si="0"/>
        <v>0</v>
      </c>
      <c r="T62" s="456" t="e">
        <f>+S62/J62</f>
        <v>#DIV/0!</v>
      </c>
    </row>
    <row r="63" spans="2:20">
      <c r="C63" s="250"/>
      <c r="D63" s="249"/>
      <c r="E63" s="249"/>
      <c r="F63" s="249"/>
    </row>
    <row r="64" spans="2:20">
      <c r="C64" s="250"/>
      <c r="D64" s="249"/>
      <c r="E64" s="249"/>
      <c r="F64" s="249"/>
    </row>
    <row r="65" spans="3:6">
      <c r="C65" s="250"/>
      <c r="D65" s="249"/>
      <c r="E65" s="249"/>
      <c r="F65" s="249"/>
    </row>
    <row r="66" spans="3:6">
      <c r="C66" s="250"/>
      <c r="D66" s="249"/>
      <c r="E66" s="249"/>
      <c r="F66" s="249"/>
    </row>
    <row r="67" spans="3:6">
      <c r="C67" s="281"/>
      <c r="D67" s="249"/>
      <c r="E67" s="249"/>
      <c r="F67" s="249"/>
    </row>
    <row r="68" spans="3:6">
      <c r="C68" s="250"/>
      <c r="D68" s="249"/>
      <c r="E68" s="249"/>
      <c r="F68" s="249"/>
    </row>
    <row r="69" spans="3:6">
      <c r="C69" s="250"/>
      <c r="D69" s="249"/>
      <c r="E69" s="249"/>
      <c r="F69" s="249"/>
    </row>
    <row r="70" spans="3:6">
      <c r="C70" s="250"/>
      <c r="D70" s="249"/>
      <c r="E70" s="249"/>
      <c r="F70" s="249"/>
    </row>
    <row r="71" spans="3:6">
      <c r="C71" s="250"/>
      <c r="D71" s="249"/>
      <c r="E71" s="249"/>
      <c r="F71" s="249"/>
    </row>
    <row r="72" spans="3:6">
      <c r="C72" s="250"/>
      <c r="D72" s="249"/>
      <c r="E72" s="249"/>
      <c r="F72" s="249"/>
    </row>
    <row r="73" spans="3:6">
      <c r="C73" s="250"/>
      <c r="D73" s="249"/>
      <c r="E73" s="249"/>
      <c r="F73" s="249"/>
    </row>
    <row r="74" spans="3:6">
      <c r="C74" s="250"/>
      <c r="D74" s="249"/>
      <c r="E74" s="249"/>
      <c r="F74" s="249"/>
    </row>
    <row r="75" spans="3:6">
      <c r="C75" s="250"/>
      <c r="D75" s="249"/>
      <c r="E75" s="249"/>
      <c r="F75" s="249"/>
    </row>
    <row r="76" spans="3:6">
      <c r="C76" s="250"/>
    </row>
    <row r="77" spans="3:6">
      <c r="C77" s="250"/>
    </row>
    <row r="78" spans="3:6">
      <c r="C78" s="250"/>
    </row>
    <row r="79" spans="3:6">
      <c r="C79" s="250"/>
    </row>
    <row r="80" spans="3:6">
      <c r="C80" s="250"/>
    </row>
    <row r="81" spans="3:3">
      <c r="C81" s="250"/>
    </row>
    <row r="82" spans="3:3">
      <c r="C82" s="250"/>
    </row>
    <row r="83" spans="3:3">
      <c r="C83" s="250"/>
    </row>
    <row r="84" spans="3:3">
      <c r="C84" s="250"/>
    </row>
    <row r="85" spans="3:3">
      <c r="C85" s="250"/>
    </row>
    <row r="86" spans="3:3">
      <c r="C86" s="250"/>
    </row>
    <row r="87" spans="3:3">
      <c r="C87" s="250"/>
    </row>
    <row r="88" spans="3:3">
      <c r="C88" s="250"/>
    </row>
    <row r="89" spans="3:3">
      <c r="C89" s="250"/>
    </row>
    <row r="90" spans="3:3">
      <c r="C90" s="250"/>
    </row>
    <row r="91" spans="3:3">
      <c r="C91" s="250"/>
    </row>
    <row r="92" spans="3:3">
      <c r="C92" s="250"/>
    </row>
    <row r="93" spans="3:3">
      <c r="C93" s="250"/>
    </row>
    <row r="94" spans="3:3">
      <c r="C94" s="250"/>
    </row>
    <row r="95" spans="3:3">
      <c r="C95" s="250"/>
    </row>
    <row r="96" spans="3:3">
      <c r="C96" s="250"/>
    </row>
    <row r="97" spans="3:3">
      <c r="C97" s="250"/>
    </row>
    <row r="98" spans="3:3">
      <c r="C98" s="250"/>
    </row>
    <row r="99" spans="3:3">
      <c r="C99" s="250"/>
    </row>
    <row r="100" spans="3:3">
      <c r="C100" s="250"/>
    </row>
    <row r="101" spans="3:3">
      <c r="C101" s="250"/>
    </row>
    <row r="102" spans="3:3">
      <c r="C102" s="250"/>
    </row>
    <row r="103" spans="3:3">
      <c r="C103" s="250"/>
    </row>
    <row r="104" spans="3:3">
      <c r="C104" s="250"/>
    </row>
    <row r="105" spans="3:3">
      <c r="C105" s="250"/>
    </row>
    <row r="106" spans="3:3">
      <c r="C106" s="250"/>
    </row>
    <row r="107" spans="3:3">
      <c r="C107" s="250"/>
    </row>
    <row r="108" spans="3:3">
      <c r="C108" s="250"/>
    </row>
    <row r="109" spans="3:3">
      <c r="C109" s="250"/>
    </row>
    <row r="110" spans="3:3">
      <c r="C110" s="250"/>
    </row>
    <row r="111" spans="3:3">
      <c r="C111" s="250"/>
    </row>
    <row r="112" spans="3:3">
      <c r="C112" s="250"/>
    </row>
    <row r="113" spans="3:3">
      <c r="C113" s="250"/>
    </row>
    <row r="114" spans="3:3">
      <c r="C114" s="250"/>
    </row>
    <row r="115" spans="3:3">
      <c r="C115" s="250"/>
    </row>
    <row r="116" spans="3:3">
      <c r="C116" s="250"/>
    </row>
    <row r="117" spans="3:3">
      <c r="C117" s="250"/>
    </row>
    <row r="118" spans="3:3">
      <c r="C118" s="250"/>
    </row>
    <row r="119" spans="3:3">
      <c r="C119" s="250"/>
    </row>
    <row r="120" spans="3:3">
      <c r="C120" s="250"/>
    </row>
    <row r="121" spans="3:3">
      <c r="C121" s="250"/>
    </row>
    <row r="122" spans="3:3">
      <c r="C122" s="250"/>
    </row>
    <row r="123" spans="3:3">
      <c r="C123" s="250"/>
    </row>
    <row r="124" spans="3:3">
      <c r="C124" s="250"/>
    </row>
    <row r="125" spans="3:3">
      <c r="C125" s="250"/>
    </row>
    <row r="126" spans="3:3">
      <c r="C126" s="250"/>
    </row>
    <row r="127" spans="3:3">
      <c r="C127" s="250"/>
    </row>
    <row r="128" spans="3:3">
      <c r="C128" s="250"/>
    </row>
    <row r="129" spans="3:3">
      <c r="C129" s="250"/>
    </row>
    <row r="130" spans="3:3">
      <c r="C130" s="250"/>
    </row>
    <row r="131" spans="3:3">
      <c r="C131" s="250"/>
    </row>
    <row r="132" spans="3:3">
      <c r="C132" s="250"/>
    </row>
    <row r="133" spans="3:3">
      <c r="C133" s="250"/>
    </row>
  </sheetData>
  <sheetProtection password="CC7E" sheet="1" objects="1" scenarios="1"/>
  <mergeCells count="57">
    <mergeCell ref="C56:C59"/>
    <mergeCell ref="C26:C29"/>
    <mergeCell ref="C32:C35"/>
    <mergeCell ref="C38:C41"/>
    <mergeCell ref="C44:C47"/>
    <mergeCell ref="C50:C53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H3:H4"/>
    <mergeCell ref="I4:Q4"/>
    <mergeCell ref="I5:Q5"/>
    <mergeCell ref="H2:Q2"/>
    <mergeCell ref="D24:G24"/>
    <mergeCell ref="C14:C17"/>
    <mergeCell ref="C20:C23"/>
    <mergeCell ref="B2:C2"/>
    <mergeCell ref="B5:C9"/>
    <mergeCell ref="D5:F9"/>
    <mergeCell ref="D12:F12"/>
    <mergeCell ref="D15:F15"/>
    <mergeCell ref="D22:F22"/>
  </mergeCells>
  <phoneticPr fontId="55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 xr:uid="{00000000-0002-0000-0200-000000000000}"/>
    <dataValidation allowBlank="1" showInputMessage="1" showErrorMessage="1" prompt="Descrizione Nodo" sqref="D18 D24 D54 D30 D36 D42 D48 D60" xr:uid="{00000000-0002-0000-0200-000001000000}"/>
    <dataValidation allowBlank="1" showInputMessage="1" showErrorMessage="1" prompt="Titolo progetto" sqref="D5:D8" xr:uid="{00000000-0002-0000-0200-000002000000}"/>
  </dataValidations>
  <hyperlinks>
    <hyperlink ref="B14" location="PSSA3_1101!Area_stampa" display="PSSA3_1101!Area_stampa" xr:uid="{00000000-0004-0000-0200-000000000000}"/>
    <hyperlink ref="B15" location="PSSA3_1102!Area_stampa" display="PSSA3_1102!Area_stampa" xr:uid="{00000000-0004-0000-0200-000001000000}"/>
    <hyperlink ref="B16" location="PSSA3_1103!Area_stampa" display="PSSA3_1103!Area_stampa" xr:uid="{00000000-0004-0000-0200-000002000000}"/>
    <hyperlink ref="B17" location="PSSA3_1104!Area_stampa" display="PSSA3_1104!Area_stampa" xr:uid="{00000000-0004-0000-0200-000003000000}"/>
    <hyperlink ref="B20" location="PSSA3_2101!Area_stampa" display="PSSA3_2101!Area_stampa" xr:uid="{00000000-0004-0000-0200-000004000000}"/>
    <hyperlink ref="B21" location="PSSA3_2101!Area_stampa" display="PSSA3_2101!Area_stampa" xr:uid="{00000000-0004-0000-0200-000005000000}"/>
    <hyperlink ref="B22" location="PSSA3_2103!Area_stampa" display="PSSA3_2103!Area_stampa" xr:uid="{00000000-0004-0000-0200-000006000000}"/>
    <hyperlink ref="B23" location="PSSA3_2104!Area_stampa" display="PSSA3_2104!Area_stampa" xr:uid="{00000000-0004-0000-0200-000007000000}"/>
    <hyperlink ref="B26" location="PSSA3_3101!Area_stampa" display="PSSA3_3101!Area_stampa" xr:uid="{00000000-0004-0000-0200-000008000000}"/>
    <hyperlink ref="B27" location="PSSA3_3102!Area_stampa" display="PSSA3_3102!Area_stampa" xr:uid="{00000000-0004-0000-0200-000009000000}"/>
    <hyperlink ref="B28" location="PSSA3_3103!Area_stampa" display="PSSA3_3103!Area_stampa" xr:uid="{00000000-0004-0000-0200-00000A000000}"/>
    <hyperlink ref="B29" location="PSSA3_3104!Area_stampa" display="PSSA3_3104!Area_stampa" xr:uid="{00000000-0004-0000-0200-00000B000000}"/>
    <hyperlink ref="B32" location="PSSA3_4101!Area_stampa" display="PSSA3_4101!Area_stampa" xr:uid="{00000000-0004-0000-0200-00000C000000}"/>
    <hyperlink ref="B33" location="PSSA3_4102!Area_stampa" display="PSSA3_4102!Area_stampa" xr:uid="{00000000-0004-0000-0200-00000D000000}"/>
    <hyperlink ref="B34" location="PSSA3_4103!Area_stampa" display="PSSA3_4103!Area_stampa" xr:uid="{00000000-0004-0000-0200-00000E000000}"/>
    <hyperlink ref="B35" location="PSSA3_4104!Area_stampa" display="PSSA3_4104!Area_stampa" xr:uid="{00000000-0004-0000-0200-00000F000000}"/>
    <hyperlink ref="B38" location="PSSA3_5101!Area_stampa" display="PSSA3_5101!Area_stampa" xr:uid="{00000000-0004-0000-0200-000010000000}"/>
    <hyperlink ref="B39" location="PSSA3_5102!Area_stampa" display="PSSA3_5102!Area_stampa" xr:uid="{00000000-0004-0000-0200-000011000000}"/>
    <hyperlink ref="B40" location="PSSA3_5103!Area_stampa" display="PSSA3_5103!Area_stampa" xr:uid="{00000000-0004-0000-0200-000012000000}"/>
    <hyperlink ref="B41" location="PSSA3_5104!Area_stampa" display="PSSA3_5104!Area_stampa" xr:uid="{00000000-0004-0000-0200-000013000000}"/>
    <hyperlink ref="B44" location="PSSA3_6101!Area_stampa" display="PSSA3_6101!Area_stampa" xr:uid="{00000000-0004-0000-0200-000014000000}"/>
    <hyperlink ref="B45" location="PSSA3_6102!Area_stampa" display="PSSA3_6102!Area_stampa" xr:uid="{00000000-0004-0000-0200-000015000000}"/>
    <hyperlink ref="B46" location="PSSA3_6103!Area_stampa" display="PSSA3_6103!Area_stampa" xr:uid="{00000000-0004-0000-0200-000016000000}"/>
    <hyperlink ref="B47" location="PSSA3_6104!Area_stampa" display="PSSA3_6104!Area_stampa" xr:uid="{00000000-0004-0000-0200-000017000000}"/>
    <hyperlink ref="B50" location="PSSA3_7101!Area_stampa" display="PSSA3_7101!Area_stampa" xr:uid="{00000000-0004-0000-0200-000018000000}"/>
    <hyperlink ref="B51" location="PSSA3_7102!Area_stampa" display="PSSA3_7102!Area_stampa" xr:uid="{00000000-0004-0000-0200-000019000000}"/>
    <hyperlink ref="B52" location="PSSA3_7103!Area_stampa" display="PSSA3_7103!Area_stampa" xr:uid="{00000000-0004-0000-0200-00001A000000}"/>
    <hyperlink ref="B53" location="PSSA3_7104!Area_stampa" display="PSSA3_7104!Area_stampa" xr:uid="{00000000-0004-0000-0200-00001B000000}"/>
    <hyperlink ref="B56" location="PSSA3_8101!Area_stampa" display="PSSA3_8101!Area_stampa" xr:uid="{00000000-0004-0000-0200-00001C000000}"/>
    <hyperlink ref="B57" location="PSSA3_8102!Area_stampa" display="PSSA3_8102!Area_stampa" xr:uid="{00000000-0004-0000-0200-00001D000000}"/>
    <hyperlink ref="B58" location="PSSA3_8103!Area_stampa" display="PSSA3_8103!Area_stampa" xr:uid="{00000000-0004-0000-0200-00001E000000}"/>
    <hyperlink ref="B59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1796875" style="16" customWidth="1"/>
    <col min="5" max="5" width="19.54296875" style="16" customWidth="1"/>
    <col min="6" max="6" width="26.54296875" style="16" customWidth="1"/>
    <col min="7" max="7" width="15.1796875" style="16" customWidth="1"/>
    <col min="8" max="8" width="18.1796875" style="16" customWidth="1"/>
    <col min="9" max="9" width="24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7103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+PSSA3_7101!D36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+PSSA3_7101!D37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+PSSA3_7101!D38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+PSSA3_7101!D40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+PSSA3_7101!D41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+PSSA3_7101!D42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+PSSA3_7101!D43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+PSSA3_7101!D44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+PSSA3_7101!D45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+PSSA3_7101!D46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54296875" style="16" customWidth="1"/>
    <col min="5" max="5" width="19.54296875" style="16" customWidth="1"/>
    <col min="6" max="6" width="25.453125" style="16" customWidth="1"/>
    <col min="7" max="7" width="17" style="16" customWidth="1"/>
    <col min="8" max="8" width="15.81640625" style="16" customWidth="1"/>
    <col min="9" max="9" width="17.816406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7104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+PSSA3_7101!D36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+PSSA3_7101!D37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+PSSA3_7101!D38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+PSSA3_7101!D40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+PSSA3_7101!D41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+PSSA3_7101!D42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+PSSA3_7101!D43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+PSSA3_7101!D44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+PSSA3_7101!D45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+PSSA3_7101!D46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.54296875" style="16" customWidth="1"/>
    <col min="5" max="5" width="18" style="16" customWidth="1"/>
    <col min="6" max="6" width="24.81640625" style="16" customWidth="1"/>
    <col min="7" max="7" width="16" style="16" customWidth="1"/>
    <col min="8" max="8" width="17" style="16" customWidth="1"/>
    <col min="9" max="9" width="19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8101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396"/>
      <c r="E12" s="443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396"/>
      <c r="E13" s="443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396"/>
      <c r="E14" s="443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396"/>
      <c r="E15" s="443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396"/>
      <c r="E16" s="443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396"/>
      <c r="E17" s="443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396"/>
      <c r="E18" s="443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396"/>
      <c r="E19" s="443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396"/>
      <c r="E20" s="443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396"/>
      <c r="E21" s="443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396"/>
      <c r="E22" s="443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396"/>
      <c r="E23" s="443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</row>
    <row r="36" spans="1:10">
      <c r="A36" s="200" t="s">
        <v>124</v>
      </c>
      <c r="B36" s="47"/>
      <c r="C36" s="153"/>
      <c r="D36" s="300">
        <f>+PSSA3_7101!D36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0">
      <c r="A37" s="200" t="s">
        <v>125</v>
      </c>
      <c r="B37" s="47"/>
      <c r="C37" s="153"/>
      <c r="D37" s="300">
        <f>+PSSA3_7101!D37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0">
      <c r="A38" s="200" t="s">
        <v>126</v>
      </c>
      <c r="B38" s="47"/>
      <c r="C38" s="153"/>
      <c r="D38" s="300">
        <f>+PSSA3_7101!D38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+PSSA3_7101!D40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0">
      <c r="A41" s="200" t="s">
        <v>129</v>
      </c>
      <c r="B41" s="47"/>
      <c r="C41" s="153"/>
      <c r="D41" s="300">
        <f>+PSSA3_7101!D41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0">
      <c r="A42" s="200" t="s">
        <v>130</v>
      </c>
      <c r="B42" s="47"/>
      <c r="C42" s="153"/>
      <c r="D42" s="300">
        <f>+PSSA3_7101!D42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0">
      <c r="A43" s="200" t="s">
        <v>131</v>
      </c>
      <c r="B43" s="47"/>
      <c r="C43" s="153"/>
      <c r="D43" s="300">
        <f>+PSSA3_7101!D43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0">
      <c r="A44" s="200" t="s">
        <v>132</v>
      </c>
      <c r="B44" s="47"/>
      <c r="C44" s="153"/>
      <c r="D44" s="300">
        <f>+PSSA3_7101!D44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0">
      <c r="A45" s="200" t="s">
        <v>133</v>
      </c>
      <c r="B45" s="47"/>
      <c r="C45" s="153"/>
      <c r="D45" s="300">
        <f>+PSSA3_7101!D45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0">
      <c r="A46" s="189" t="s">
        <v>134</v>
      </c>
      <c r="B46" s="26"/>
      <c r="C46" s="153"/>
      <c r="D46" s="300">
        <f>+PSSA3_7101!D46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" style="16" customWidth="1"/>
    <col min="5" max="5" width="19.54296875" style="16" customWidth="1"/>
    <col min="6" max="6" width="23.453125" style="16" customWidth="1"/>
    <col min="7" max="7" width="15.81640625" style="16" customWidth="1"/>
    <col min="8" max="8" width="15.54296875" style="16" customWidth="1"/>
    <col min="9" max="9" width="17.816406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>
      <c r="A1" s="222"/>
      <c r="B1" s="223"/>
      <c r="C1" s="223"/>
      <c r="D1" s="600"/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8102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3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3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3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  <c r="M35" s="16" t="s">
        <v>50</v>
      </c>
    </row>
    <row r="36" spans="1:13">
      <c r="A36" s="200" t="s">
        <v>124</v>
      </c>
      <c r="B36" s="47"/>
      <c r="C36" s="153"/>
      <c r="D36" s="300">
        <f>+PSSA3_8101!D36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3">
      <c r="A37" s="200" t="s">
        <v>125</v>
      </c>
      <c r="B37" s="47"/>
      <c r="C37" s="153"/>
      <c r="D37" s="300">
        <f>+PSSA3_8101!D37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3">
      <c r="A38" s="200" t="s">
        <v>126</v>
      </c>
      <c r="B38" s="47"/>
      <c r="C38" s="153"/>
      <c r="D38" s="300">
        <f>+PSSA3_8101!D38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3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3">
      <c r="A40" s="200" t="s">
        <v>128</v>
      </c>
      <c r="B40" s="47"/>
      <c r="C40" s="153"/>
      <c r="D40" s="300">
        <f>+PSSA3_8101!D40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3">
      <c r="A41" s="200" t="s">
        <v>129</v>
      </c>
      <c r="B41" s="47"/>
      <c r="C41" s="153"/>
      <c r="D41" s="300">
        <f>+PSSA3_8101!D41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3">
      <c r="A42" s="200" t="s">
        <v>130</v>
      </c>
      <c r="B42" s="47"/>
      <c r="C42" s="153"/>
      <c r="D42" s="300">
        <f>+PSSA3_8101!D42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3">
      <c r="A43" s="200" t="s">
        <v>131</v>
      </c>
      <c r="B43" s="47"/>
      <c r="C43" s="153"/>
      <c r="D43" s="300">
        <f>+PSSA3_8101!D43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3">
      <c r="A44" s="200" t="s">
        <v>132</v>
      </c>
      <c r="B44" s="47"/>
      <c r="C44" s="153"/>
      <c r="D44" s="300">
        <f>+PSSA3_8101!D44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3">
      <c r="A45" s="200" t="s">
        <v>133</v>
      </c>
      <c r="B45" s="47"/>
      <c r="C45" s="153"/>
      <c r="D45" s="300">
        <f>+PSSA3_8101!D45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3">
      <c r="A46" s="189" t="s">
        <v>134</v>
      </c>
      <c r="B46" s="26"/>
      <c r="C46" s="153"/>
      <c r="D46" s="300">
        <f>+PSSA3_8101!D46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3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3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6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8.54296875" style="16" customWidth="1"/>
    <col min="5" max="5" width="19.453125" style="16" customWidth="1"/>
    <col min="6" max="6" width="20.54296875" style="16" customWidth="1"/>
    <col min="7" max="7" width="16.453125" style="16" customWidth="1"/>
    <col min="8" max="8" width="18.1796875" style="16" customWidth="1"/>
    <col min="9" max="9" width="17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8103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3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3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3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  <c r="M35" s="16" t="s">
        <v>50</v>
      </c>
    </row>
    <row r="36" spans="1:13">
      <c r="A36" s="200" t="s">
        <v>124</v>
      </c>
      <c r="B36" s="47"/>
      <c r="C36" s="153"/>
      <c r="D36" s="300">
        <f>+PSSA3_8101!D36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3">
      <c r="A37" s="200" t="s">
        <v>125</v>
      </c>
      <c r="B37" s="47"/>
      <c r="C37" s="153"/>
      <c r="D37" s="300">
        <f>+PSSA3_8101!D37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3">
      <c r="A38" s="200" t="s">
        <v>126</v>
      </c>
      <c r="B38" s="47"/>
      <c r="C38" s="153"/>
      <c r="D38" s="300">
        <f>+PSSA3_8101!D38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3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3">
      <c r="A40" s="200" t="s">
        <v>128</v>
      </c>
      <c r="B40" s="47"/>
      <c r="C40" s="153"/>
      <c r="D40" s="300">
        <f>+PSSA3_8101!D40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3">
      <c r="A41" s="200" t="s">
        <v>129</v>
      </c>
      <c r="B41" s="47"/>
      <c r="C41" s="153"/>
      <c r="D41" s="300">
        <f>+PSSA3_8101!D41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3">
      <c r="A42" s="200" t="s">
        <v>130</v>
      </c>
      <c r="B42" s="47"/>
      <c r="C42" s="153"/>
      <c r="D42" s="300">
        <f>+PSSA3_8101!D42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3">
      <c r="A43" s="200" t="s">
        <v>131</v>
      </c>
      <c r="B43" s="47"/>
      <c r="C43" s="153"/>
      <c r="D43" s="300">
        <f>+PSSA3_8101!D43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3">
      <c r="A44" s="200" t="s">
        <v>132</v>
      </c>
      <c r="B44" s="47"/>
      <c r="C44" s="153"/>
      <c r="D44" s="300">
        <f>+PSSA3_8101!D44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3">
      <c r="A45" s="200" t="s">
        <v>133</v>
      </c>
      <c r="B45" s="47"/>
      <c r="C45" s="153"/>
      <c r="D45" s="300">
        <f>+PSSA3_8101!D45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3">
      <c r="A46" s="189" t="s">
        <v>134</v>
      </c>
      <c r="B46" s="26"/>
      <c r="C46" s="153"/>
      <c r="D46" s="300">
        <f>+PSSA3_8101!D46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3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3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5.1796875" style="16" customWidth="1"/>
    <col min="4" max="4" width="17.81640625" style="16" customWidth="1"/>
    <col min="5" max="5" width="18.54296875" style="16" customWidth="1"/>
    <col min="6" max="6" width="22.1796875" style="16" customWidth="1"/>
    <col min="7" max="7" width="15.1796875" style="16" customWidth="1"/>
    <col min="8" max="8" width="19.453125" style="16" customWidth="1"/>
    <col min="9" max="9" width="17.816406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+PSSA3_7101!F3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6">
        <v>8104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+PSSA3_7101!E12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 t="shared" ref="I12:I23" si="2">+F12-H12</f>
        <v>0</v>
      </c>
    </row>
    <row r="13" spans="1:9" ht="13.5" customHeight="1">
      <c r="A13" s="238"/>
      <c r="B13" s="36"/>
      <c r="C13" s="37"/>
      <c r="D13" s="240"/>
      <c r="E13" s="299">
        <f>+PSSA3_7101!E13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si="2"/>
        <v>0</v>
      </c>
    </row>
    <row r="14" spans="1:9">
      <c r="A14" s="238"/>
      <c r="B14" s="36"/>
      <c r="C14" s="37"/>
      <c r="D14" s="240"/>
      <c r="E14" s="299">
        <f>+PSSA3_7101!E14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+PSSA3_7101!E15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+PSSA3_7101!E16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+PSSA3_7101!E17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+PSSA3_7101!E18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+PSSA3_7101!E19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+PSSA3_7101!E20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+PSSA3_7101!E21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+PSSA3_7101!E22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+PSSA3_7101!E23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 t="shared" si="3"/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3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3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3">
      <c r="A35" s="185" t="s">
        <v>123</v>
      </c>
      <c r="B35" s="18"/>
      <c r="C35" s="153"/>
      <c r="D35" s="300"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>+F35-H35</f>
        <v>0</v>
      </c>
      <c r="M35" s="16" t="s">
        <v>50</v>
      </c>
    </row>
    <row r="36" spans="1:13">
      <c r="A36" s="200" t="s">
        <v>124</v>
      </c>
      <c r="B36" s="47"/>
      <c r="C36" s="153"/>
      <c r="D36" s="300">
        <f>+PSSA3_8101!D36</f>
        <v>0</v>
      </c>
      <c r="E36" s="155">
        <f>+C36*D36</f>
        <v>0</v>
      </c>
      <c r="F36" s="228">
        <f>+C36+E36</f>
        <v>0</v>
      </c>
      <c r="G36" s="547"/>
      <c r="H36" s="157">
        <f>+(G36*D36)+G36</f>
        <v>0</v>
      </c>
      <c r="I36" s="197">
        <f>+F36-H36</f>
        <v>0</v>
      </c>
    </row>
    <row r="37" spans="1:13">
      <c r="A37" s="200" t="s">
        <v>125</v>
      </c>
      <c r="B37" s="47"/>
      <c r="C37" s="153"/>
      <c r="D37" s="300">
        <f>+PSSA3_8101!D37</f>
        <v>0</v>
      </c>
      <c r="E37" s="155">
        <f>+C37*D37</f>
        <v>0</v>
      </c>
      <c r="F37" s="228">
        <f>+C37+E37</f>
        <v>0</v>
      </c>
      <c r="G37" s="547"/>
      <c r="H37" s="157">
        <f>+(G37*D37)+G37</f>
        <v>0</v>
      </c>
      <c r="I37" s="197">
        <f>+F37-H37</f>
        <v>0</v>
      </c>
    </row>
    <row r="38" spans="1:13">
      <c r="A38" s="200" t="s">
        <v>126</v>
      </c>
      <c r="B38" s="47"/>
      <c r="C38" s="153"/>
      <c r="D38" s="300">
        <f>+PSSA3_8101!D38</f>
        <v>0</v>
      </c>
      <c r="E38" s="155">
        <f>+C38*D38</f>
        <v>0</v>
      </c>
      <c r="F38" s="228">
        <f>+C38+E38</f>
        <v>0</v>
      </c>
      <c r="G38" s="547"/>
      <c r="H38" s="157">
        <f>+(G38*D38)+G38</f>
        <v>0</v>
      </c>
      <c r="I38" s="197">
        <f>+F38-H38</f>
        <v>0</v>
      </c>
    </row>
    <row r="39" spans="1:13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3">
      <c r="A40" s="200" t="s">
        <v>128</v>
      </c>
      <c r="B40" s="47"/>
      <c r="C40" s="153"/>
      <c r="D40" s="300">
        <f>+PSSA3_8101!D40</f>
        <v>0</v>
      </c>
      <c r="E40" s="155">
        <f t="shared" ref="E40:E46" si="6">+C40*D40</f>
        <v>0</v>
      </c>
      <c r="F40" s="228">
        <f t="shared" ref="F40:F46" si="7">+C40+E40</f>
        <v>0</v>
      </c>
      <c r="G40" s="547"/>
      <c r="H40" s="157">
        <f t="shared" ref="H40:H46" si="8">+(G40*D40)+G40</f>
        <v>0</v>
      </c>
      <c r="I40" s="197">
        <f t="shared" ref="I40:I46" si="9">+F40-H40</f>
        <v>0</v>
      </c>
    </row>
    <row r="41" spans="1:13">
      <c r="A41" s="200" t="s">
        <v>129</v>
      </c>
      <c r="B41" s="47"/>
      <c r="C41" s="153"/>
      <c r="D41" s="300">
        <f>+PSSA3_8101!D41</f>
        <v>0</v>
      </c>
      <c r="E41" s="155">
        <f t="shared" si="6"/>
        <v>0</v>
      </c>
      <c r="F41" s="228">
        <f t="shared" si="7"/>
        <v>0</v>
      </c>
      <c r="G41" s="547"/>
      <c r="H41" s="157">
        <f t="shared" si="8"/>
        <v>0</v>
      </c>
      <c r="I41" s="197">
        <f t="shared" si="9"/>
        <v>0</v>
      </c>
    </row>
    <row r="42" spans="1:13">
      <c r="A42" s="200" t="s">
        <v>130</v>
      </c>
      <c r="B42" s="47"/>
      <c r="C42" s="153"/>
      <c r="D42" s="300">
        <f>+PSSA3_8101!D42</f>
        <v>0</v>
      </c>
      <c r="E42" s="155">
        <f t="shared" si="6"/>
        <v>0</v>
      </c>
      <c r="F42" s="228">
        <f t="shared" si="7"/>
        <v>0</v>
      </c>
      <c r="G42" s="547"/>
      <c r="H42" s="157">
        <f t="shared" si="8"/>
        <v>0</v>
      </c>
      <c r="I42" s="197">
        <f t="shared" si="9"/>
        <v>0</v>
      </c>
    </row>
    <row r="43" spans="1:13">
      <c r="A43" s="200" t="s">
        <v>131</v>
      </c>
      <c r="B43" s="47"/>
      <c r="C43" s="153"/>
      <c r="D43" s="300">
        <f>+PSSA3_8101!D43</f>
        <v>0</v>
      </c>
      <c r="E43" s="155">
        <f t="shared" si="6"/>
        <v>0</v>
      </c>
      <c r="F43" s="228">
        <f t="shared" si="7"/>
        <v>0</v>
      </c>
      <c r="G43" s="547"/>
      <c r="H43" s="157">
        <f t="shared" si="8"/>
        <v>0</v>
      </c>
      <c r="I43" s="197">
        <f t="shared" si="9"/>
        <v>0</v>
      </c>
    </row>
    <row r="44" spans="1:13">
      <c r="A44" s="200" t="s">
        <v>132</v>
      </c>
      <c r="B44" s="47"/>
      <c r="C44" s="153"/>
      <c r="D44" s="300">
        <f>+PSSA3_8101!D44</f>
        <v>0</v>
      </c>
      <c r="E44" s="155">
        <f t="shared" si="6"/>
        <v>0</v>
      </c>
      <c r="F44" s="228">
        <f t="shared" si="7"/>
        <v>0</v>
      </c>
      <c r="G44" s="547"/>
      <c r="H44" s="157">
        <f t="shared" si="8"/>
        <v>0</v>
      </c>
      <c r="I44" s="197">
        <f t="shared" si="9"/>
        <v>0</v>
      </c>
    </row>
    <row r="45" spans="1:13">
      <c r="A45" s="200" t="s">
        <v>133</v>
      </c>
      <c r="B45" s="47"/>
      <c r="C45" s="153"/>
      <c r="D45" s="300">
        <f>+PSSA3_8101!D45</f>
        <v>0</v>
      </c>
      <c r="E45" s="155">
        <f t="shared" si="6"/>
        <v>0</v>
      </c>
      <c r="F45" s="228">
        <f t="shared" si="7"/>
        <v>0</v>
      </c>
      <c r="G45" s="547"/>
      <c r="H45" s="157">
        <f t="shared" si="8"/>
        <v>0</v>
      </c>
      <c r="I45" s="197">
        <f t="shared" si="9"/>
        <v>0</v>
      </c>
    </row>
    <row r="46" spans="1:13">
      <c r="A46" s="189" t="s">
        <v>134</v>
      </c>
      <c r="B46" s="26"/>
      <c r="C46" s="153"/>
      <c r="D46" s="300">
        <f>+PSSA3_8101!D46</f>
        <v>0</v>
      </c>
      <c r="E46" s="155">
        <f t="shared" si="6"/>
        <v>0</v>
      </c>
      <c r="F46" s="228">
        <f t="shared" si="7"/>
        <v>0</v>
      </c>
      <c r="G46" s="547"/>
      <c r="H46" s="157">
        <f t="shared" si="8"/>
        <v>0</v>
      </c>
      <c r="I46" s="197">
        <f t="shared" si="9"/>
        <v>0</v>
      </c>
    </row>
    <row r="47" spans="1:13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3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+PSSA3_1101!F3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153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+PSSA3_1101!A12</f>
        <v>0</v>
      </c>
      <c r="C12" s="321"/>
      <c r="D12" s="322"/>
      <c r="E12" s="395">
        <f>+PSSA3_1101!D12+PSSA3_1102!D12+PSSA3_1103!D12+PSSA3_1104!D12</f>
        <v>0</v>
      </c>
      <c r="F12" s="420">
        <f>+PSSA3_1101!E12</f>
        <v>0</v>
      </c>
      <c r="G12" s="325">
        <f>+E12*F12</f>
        <v>0</v>
      </c>
      <c r="H12" s="412">
        <f>+PSSA3_1101!G12+PSSA3_1102!G12+PSSA3_1103!G12+PSSA3_1104!G12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+PSSA3_1101!A13</f>
        <v>0</v>
      </c>
      <c r="C13" s="321"/>
      <c r="D13" s="322"/>
      <c r="E13" s="395">
        <f>+PSSA3_1101!D13+PSSA3_1102!D13+PSSA3_1103!D13+PSSA3_1104!D13</f>
        <v>0</v>
      </c>
      <c r="F13" s="421">
        <f>+PSSA3_1101!E13</f>
        <v>0</v>
      </c>
      <c r="G13" s="325">
        <f t="shared" ref="G13:G23" si="0">+E13*F13</f>
        <v>0</v>
      </c>
      <c r="H13" s="412">
        <f>+PSSA3_1101!G13+PSSA3_1102!G13+PSSA3_1103!G13+PSSA3_1104!G13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+PSSA3_1101!A14</f>
        <v>0</v>
      </c>
      <c r="C14" s="321"/>
      <c r="D14" s="322"/>
      <c r="E14" s="395">
        <f>+PSSA3_1101!D14+PSSA3_1102!D14+PSSA3_1103!D14+PSSA3_1104!D14</f>
        <v>0</v>
      </c>
      <c r="F14" s="421">
        <f>+PSSA3_1101!E14</f>
        <v>0</v>
      </c>
      <c r="G14" s="325">
        <f t="shared" si="0"/>
        <v>0</v>
      </c>
      <c r="H14" s="412">
        <f>+PSSA3_1101!G14+PSSA3_1102!G14+PSSA3_1103!G14+PSSA3_1104!G14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+PSSA3_1101!A15</f>
        <v>0</v>
      </c>
      <c r="C15" s="321"/>
      <c r="D15" s="322"/>
      <c r="E15" s="395">
        <f>+PSSA3_1101!D15+PSSA3_1102!D15+PSSA3_1103!D15+PSSA3_1104!D15</f>
        <v>0</v>
      </c>
      <c r="F15" s="421">
        <f>+PSSA3_1101!E15</f>
        <v>0</v>
      </c>
      <c r="G15" s="325">
        <f t="shared" si="0"/>
        <v>0</v>
      </c>
      <c r="H15" s="412">
        <f>+PSSA3_1101!G15+PSSA3_1102!G15+PSSA3_1103!G15+PSSA3_1104!G15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+PSSA3_1101!A16</f>
        <v>0</v>
      </c>
      <c r="C16" s="321"/>
      <c r="D16" s="322"/>
      <c r="E16" s="395">
        <f>+PSSA3_1101!D16+PSSA3_1102!D16+PSSA3_1103!D16+PSSA3_1104!D16</f>
        <v>0</v>
      </c>
      <c r="F16" s="421">
        <f>+PSSA3_1101!E16</f>
        <v>0</v>
      </c>
      <c r="G16" s="325">
        <f t="shared" si="0"/>
        <v>0</v>
      </c>
      <c r="H16" s="412">
        <f>+PSSA3_1101!G16+PSSA3_1102!G16+PSSA3_1103!G16+PSSA3_1104!G16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+PSSA3_1101!A17</f>
        <v>0</v>
      </c>
      <c r="C17" s="321"/>
      <c r="D17" s="322"/>
      <c r="E17" s="395">
        <f>+PSSA3_1101!D17+PSSA3_1102!D17+PSSA3_1103!D17+PSSA3_1104!D17</f>
        <v>0</v>
      </c>
      <c r="F17" s="421">
        <f>+PSSA3_1101!E17</f>
        <v>0</v>
      </c>
      <c r="G17" s="325">
        <f t="shared" si="0"/>
        <v>0</v>
      </c>
      <c r="H17" s="412">
        <f>+PSSA3_1101!G17+PSSA3_1102!G17+PSSA3_1103!G17+PSSA3_1104!G17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+PSSA3_1101!A18</f>
        <v>0</v>
      </c>
      <c r="C18" s="321"/>
      <c r="D18" s="322"/>
      <c r="E18" s="395">
        <f>+PSSA3_1101!D18+PSSA3_1102!D18+PSSA3_1103!D18+PSSA3_1104!D18</f>
        <v>0</v>
      </c>
      <c r="F18" s="421">
        <f>+PSSA3_1101!E18</f>
        <v>0</v>
      </c>
      <c r="G18" s="325">
        <f t="shared" si="0"/>
        <v>0</v>
      </c>
      <c r="H18" s="412">
        <f>+PSSA3_1101!G18+PSSA3_1102!G18+PSSA3_1103!G18+PSSA3_1104!G18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+PSSA3_1101!A19</f>
        <v>0</v>
      </c>
      <c r="C19" s="321"/>
      <c r="D19" s="322"/>
      <c r="E19" s="395">
        <f>+PSSA3_1101!D19+PSSA3_1102!D19+PSSA3_1103!D19+PSSA3_1104!D19</f>
        <v>0</v>
      </c>
      <c r="F19" s="421">
        <f>+PSSA3_1101!E19</f>
        <v>0</v>
      </c>
      <c r="G19" s="325">
        <f t="shared" si="0"/>
        <v>0</v>
      </c>
      <c r="H19" s="412">
        <f>+PSSA3_1101!G19+PSSA3_1102!G19+PSSA3_1103!G19+PSSA3_1104!G19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+PSSA3_1101!A20</f>
        <v>0</v>
      </c>
      <c r="C20" s="321"/>
      <c r="D20" s="322"/>
      <c r="E20" s="395">
        <f>+PSSA3_1101!D20+PSSA3_1102!D20+PSSA3_1103!D20+PSSA3_1104!D20</f>
        <v>0</v>
      </c>
      <c r="F20" s="421">
        <f>+PSSA3_1101!E20</f>
        <v>0</v>
      </c>
      <c r="G20" s="325">
        <f t="shared" si="0"/>
        <v>0</v>
      </c>
      <c r="H20" s="412">
        <f>+PSSA3_1101!G20+PSSA3_1102!G20+PSSA3_1103!G20+PSSA3_1104!G20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+PSSA3_1101!A21</f>
        <v>0</v>
      </c>
      <c r="C21" s="321"/>
      <c r="D21" s="322"/>
      <c r="E21" s="395">
        <f>+PSSA3_1101!D21+PSSA3_1102!D21+PSSA3_1103!D21+PSSA3_1104!D21</f>
        <v>0</v>
      </c>
      <c r="F21" s="421">
        <f>+PSSA3_1101!E21</f>
        <v>0</v>
      </c>
      <c r="G21" s="325">
        <f t="shared" si="0"/>
        <v>0</v>
      </c>
      <c r="H21" s="412">
        <f>+PSSA3_1101!G21+PSSA3_1102!G21+PSSA3_1103!G21+PSSA3_1104!G21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+PSSA3_1101!A22</f>
        <v>0</v>
      </c>
      <c r="C22" s="321"/>
      <c r="D22" s="322"/>
      <c r="E22" s="395">
        <f>+PSSA3_1101!D22+PSSA3_1102!D22+PSSA3_1103!D22+PSSA3_1104!D22</f>
        <v>0</v>
      </c>
      <c r="F22" s="421">
        <f>+PSSA3_1101!E22</f>
        <v>0</v>
      </c>
      <c r="G22" s="325">
        <f t="shared" si="0"/>
        <v>0</v>
      </c>
      <c r="H22" s="412">
        <f>+PSSA3_1101!G22+PSSA3_1102!G22+PSSA3_1103!G22+PSSA3_1104!G22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+PSSA3_1101!A23</f>
        <v>0</v>
      </c>
      <c r="C23" s="321"/>
      <c r="D23" s="322"/>
      <c r="E23" s="395">
        <f>+PSSA3_1101!D23+PSSA3_1102!D23+PSSA3_1103!D23+PSSA3_1104!D23</f>
        <v>0</v>
      </c>
      <c r="F23" s="422">
        <f>+PSSA3_1101!E23</f>
        <v>0</v>
      </c>
      <c r="G23" s="325">
        <f t="shared" si="0"/>
        <v>0</v>
      </c>
      <c r="H23" s="412">
        <f>+PSSA3_1101!G23+PSSA3_1102!G23+PSSA3_1103!G23+PSSA3_1104!G23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395">
        <f>+PSSA3_1101!A26</f>
        <v>0</v>
      </c>
      <c r="C26" s="395">
        <f>+PSSA3_1101!B26</f>
        <v>0</v>
      </c>
      <c r="D26" s="337" t="str">
        <f>+PSSA3_1101!C26</f>
        <v>depreciation</v>
      </c>
      <c r="E26" s="337">
        <v>0</v>
      </c>
      <c r="F26" s="338">
        <v>0</v>
      </c>
      <c r="G26" s="395">
        <f>+PSSA3_1101!F26+PSSA3_1102!F26+PSSA3_1103!F26+PSSA3_1104!F26</f>
        <v>0</v>
      </c>
      <c r="H26" s="412">
        <f>+PSSA3_1101!G26+PSSA3_1102!G26+PSSA3_1103!G26+PSSA3_1104!G26</f>
        <v>0</v>
      </c>
      <c r="I26" s="412">
        <f>+PSSA3_1101!H26+PSSA3_1102!H26+PSSA3_1103!H26+PSSA3_1104!H26</f>
        <v>0</v>
      </c>
      <c r="J26" s="328">
        <f t="shared" ref="J26:J31" si="3">+G26-I26</f>
        <v>0</v>
      </c>
    </row>
    <row r="27" spans="2:10">
      <c r="B27" s="395">
        <f>+PSSA3_1101!A27</f>
        <v>0</v>
      </c>
      <c r="C27" s="395">
        <f>+PSSA3_1101!B27</f>
        <v>0</v>
      </c>
      <c r="D27" s="337" t="str">
        <f>+PSSA3_1101!C27</f>
        <v>depreciation</v>
      </c>
      <c r="E27" s="323">
        <v>0</v>
      </c>
      <c r="F27" s="342">
        <v>0</v>
      </c>
      <c r="G27" s="395">
        <f>+PSSA3_1101!F27+PSSA3_1102!F27+PSSA3_1103!F27+PSSA3_1104!F27</f>
        <v>0</v>
      </c>
      <c r="H27" s="412">
        <f>+PSSA3_1101!G27+PSSA3_1102!G27+PSSA3_1103!G27+PSSA3_1104!G27</f>
        <v>0</v>
      </c>
      <c r="I27" s="412">
        <f>+PSSA3_1101!H27+PSSA3_1102!H27+PSSA3_1103!H27+PSSA3_1104!H27</f>
        <v>0</v>
      </c>
      <c r="J27" s="328">
        <f t="shared" si="3"/>
        <v>0</v>
      </c>
    </row>
    <row r="28" spans="2:10">
      <c r="B28" s="395">
        <f>+PSSA3_1101!A28</f>
        <v>0</v>
      </c>
      <c r="C28" s="395">
        <f>+PSSA3_1101!B28</f>
        <v>0</v>
      </c>
      <c r="D28" s="337" t="str">
        <f>+PSSA3_1101!C28</f>
        <v>depreciation</v>
      </c>
      <c r="E28" s="323">
        <v>0</v>
      </c>
      <c r="F28" s="342">
        <v>0</v>
      </c>
      <c r="G28" s="395">
        <f>+PSSA3_1101!F28+PSSA3_1102!F28+PSSA3_1103!F28+PSSA3_1104!F28</f>
        <v>0</v>
      </c>
      <c r="H28" s="412">
        <f>+PSSA3_1101!G28+PSSA3_1102!G28+PSSA3_1103!G28+PSSA3_1104!G28</f>
        <v>0</v>
      </c>
      <c r="I28" s="412">
        <f>+PSSA3_1101!H28+PSSA3_1102!H28+PSSA3_1103!H28+PSSA3_1104!H28</f>
        <v>0</v>
      </c>
      <c r="J28" s="328">
        <f t="shared" si="3"/>
        <v>0</v>
      </c>
    </row>
    <row r="29" spans="2:10">
      <c r="B29" s="395">
        <f>+PSSA3_1101!A29</f>
        <v>0</v>
      </c>
      <c r="C29" s="395">
        <f>+PSSA3_1101!B29</f>
        <v>0</v>
      </c>
      <c r="D29" s="337" t="str">
        <f>+PSSA3_1101!C29</f>
        <v>depreciation</v>
      </c>
      <c r="E29" s="323">
        <v>0</v>
      </c>
      <c r="F29" s="342">
        <v>0</v>
      </c>
      <c r="G29" s="395">
        <f>+PSSA3_1101!F29+PSSA3_1102!F29+PSSA3_1103!F29+PSSA3_1104!F29</f>
        <v>0</v>
      </c>
      <c r="H29" s="412">
        <f>+PSSA3_1101!G29+PSSA3_1102!G29+PSSA3_1103!G29+PSSA3_1104!G29</f>
        <v>0</v>
      </c>
      <c r="I29" s="412">
        <f>+PSSA3_1101!H29+PSSA3_1102!H29+PSSA3_1103!H29+PSSA3_1104!H29</f>
        <v>0</v>
      </c>
      <c r="J29" s="328">
        <f t="shared" si="3"/>
        <v>0</v>
      </c>
    </row>
    <row r="30" spans="2:10">
      <c r="B30" s="395">
        <f>+PSSA3_1101!A30</f>
        <v>0</v>
      </c>
      <c r="C30" s="395">
        <f>+PSSA3_1101!B30</f>
        <v>0</v>
      </c>
      <c r="D30" s="337" t="str">
        <f>+PSSA3_1101!C30</f>
        <v>depreciation</v>
      </c>
      <c r="E30" s="323">
        <v>0</v>
      </c>
      <c r="F30" s="342">
        <v>0</v>
      </c>
      <c r="G30" s="395">
        <f>+PSSA3_1101!F30+PSSA3_1102!F30+PSSA3_1103!F30+PSSA3_1104!F30</f>
        <v>0</v>
      </c>
      <c r="H30" s="412">
        <f>+PSSA3_1101!G30+PSSA3_1102!G30+PSSA3_1103!G30+PSSA3_1104!G30</f>
        <v>0</v>
      </c>
      <c r="I30" s="412">
        <f>+PSSA3_1101!H30+PSSA3_1102!H30+PSSA3_1103!H30+PSSA3_1104!H30</f>
        <v>0</v>
      </c>
      <c r="J30" s="328">
        <f t="shared" si="3"/>
        <v>0</v>
      </c>
    </row>
    <row r="31" spans="2:10">
      <c r="B31" s="395">
        <f>+PSSA3_1101!A31</f>
        <v>0</v>
      </c>
      <c r="C31" s="395">
        <f>+PSSA3_1101!B31</f>
        <v>0</v>
      </c>
      <c r="D31" s="337" t="str">
        <f>+PSSA3_1101!C31</f>
        <v>depreciation</v>
      </c>
      <c r="E31" s="344">
        <v>0</v>
      </c>
      <c r="F31" s="344">
        <v>0</v>
      </c>
      <c r="G31" s="395">
        <f>+PSSA3_1101!F31+PSSA3_1102!F31+PSSA3_1103!F31+PSSA3_1104!F31</f>
        <v>0</v>
      </c>
      <c r="H31" s="412">
        <f>+PSSA3_1101!G31+PSSA3_1102!G31+PSSA3_1103!G31+PSSA3_1104!G31</f>
        <v>0</v>
      </c>
      <c r="I31" s="412">
        <f>+PSSA3_1101!H31+PSSA3_1102!H31+PSSA3_1103!H31+PSSA3_1104!H31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+PSSA3_1101!C35+PSSA3_1102!C35+PSSA3_1103!C35+PSSA3_1104!C35</f>
        <v>0</v>
      </c>
      <c r="E35" s="357">
        <f>+PSSA3_1101!D35</f>
        <v>0</v>
      </c>
      <c r="F35" s="395">
        <f>+PSSA3_1101!E35+PSSA3_1102!E35+PSSA3_1103!E35+PSSA3_1104!E35</f>
        <v>0</v>
      </c>
      <c r="G35" s="395">
        <f>+PSSA3_1101!F35+PSSA3_1102!F35+PSSA3_1103!F35+PSSA3_1104!F35</f>
        <v>0</v>
      </c>
      <c r="H35" s="412">
        <f>+PSSA3_1101!G35+PSSA3_1102!G35+PSSA3_1103!G35+PSSA3_1104!G35</f>
        <v>0</v>
      </c>
      <c r="I35" s="412">
        <f>+PSSA3_1101!H35+PSSA3_1102!H35+PSSA3_1103!H35+PSSA3_1104!H35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+PSSA3_1101!C36+PSSA3_1102!C36+PSSA3_1103!C36+PSSA3_1104!C36</f>
        <v>0</v>
      </c>
      <c r="E36" s="357">
        <f>+PSSA3_1101!D36</f>
        <v>0</v>
      </c>
      <c r="F36" s="395">
        <f>+PSSA3_1101!E36+PSSA3_1102!E36+PSSA3_1103!E36+PSSA3_1104!E36</f>
        <v>0</v>
      </c>
      <c r="G36" s="395">
        <f>+PSSA3_1101!F36+PSSA3_1102!F36+PSSA3_1103!F36+PSSA3_1104!F36</f>
        <v>0</v>
      </c>
      <c r="H36" s="412">
        <f>+PSSA3_1101!G36+PSSA3_1102!G36+PSSA3_1103!G36+PSSA3_1104!G36</f>
        <v>0</v>
      </c>
      <c r="I36" s="412">
        <f>+PSSA3_1101!H36+PSSA3_1102!H36+PSSA3_1103!H36+PSSA3_1104!H36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+PSSA3_1101!C37+PSSA3_1102!C37+PSSA3_1103!C37+PSSA3_1104!C37</f>
        <v>0</v>
      </c>
      <c r="E37" s="357">
        <f>+PSSA3_1101!D37</f>
        <v>0</v>
      </c>
      <c r="F37" s="395">
        <f>+PSSA3_1101!E37+PSSA3_1102!E37+PSSA3_1103!E37+PSSA3_1104!E37</f>
        <v>0</v>
      </c>
      <c r="G37" s="395">
        <f>+PSSA3_1101!F37+PSSA3_1102!F37+PSSA3_1103!F37+PSSA3_1104!F37</f>
        <v>0</v>
      </c>
      <c r="H37" s="412">
        <f>+PSSA3_1101!G37+PSSA3_1102!G37+PSSA3_1103!G37+PSSA3_1104!G37</f>
        <v>0</v>
      </c>
      <c r="I37" s="412">
        <f>+PSSA3_1101!H37+PSSA3_1102!H37+PSSA3_1103!H37+PSSA3_1104!H37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+PSSA3_1101!C38+PSSA3_1102!C38+PSSA3_1103!C38+PSSA3_1104!C38</f>
        <v>0</v>
      </c>
      <c r="E38" s="357">
        <f>+PSSA3_1101!D38</f>
        <v>0</v>
      </c>
      <c r="F38" s="395">
        <f>+PSSA3_1101!E38+PSSA3_1102!E38+PSSA3_1103!E38+PSSA3_1104!E38</f>
        <v>0</v>
      </c>
      <c r="G38" s="395">
        <f>+PSSA3_1101!F38+PSSA3_1102!F38+PSSA3_1103!F38+PSSA3_1104!F38</f>
        <v>0</v>
      </c>
      <c r="H38" s="412">
        <f>+PSSA3_1101!G38+PSSA3_1102!G38+PSSA3_1103!G38+PSSA3_1104!G38</f>
        <v>0</v>
      </c>
      <c r="I38" s="412">
        <f>+PSSA3_1101!H38+PSSA3_1102!H38+PSSA3_1103!H38+PSSA3_1104!H38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+PSSA3_1101!C40+PSSA3_1102!C40+PSSA3_1103!C40+PSSA3_1104!C40</f>
        <v>0</v>
      </c>
      <c r="E40" s="357">
        <f>+PSSA3_1101!D40</f>
        <v>0</v>
      </c>
      <c r="F40" s="395">
        <f>+PSSA3_1101!E40+PSSA3_1102!E40+PSSA3_1103!E40+PSSA3_1104!E40</f>
        <v>0</v>
      </c>
      <c r="G40" s="395">
        <f>+PSSA3_1101!F40+PSSA3_1102!F40+PSSA3_1103!F40+PSSA3_1104!F40</f>
        <v>0</v>
      </c>
      <c r="H40" s="412">
        <f>+PSSA3_1101!G40+PSSA3_1102!G40+PSSA3_1103!G40+PSSA3_1104!G40</f>
        <v>0</v>
      </c>
      <c r="I40" s="412">
        <f>+PSSA3_1101!H40+PSSA3_1102!H40+PSSA3_1103!H40+PSSA3_1104!H40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+PSSA3_1101!C41+PSSA3_1102!C41+PSSA3_1103!C41+PSSA3_1104!C41</f>
        <v>0</v>
      </c>
      <c r="E41" s="357">
        <f>+PSSA3_1101!D41</f>
        <v>0</v>
      </c>
      <c r="F41" s="395">
        <f>+PSSA3_1101!E41+PSSA3_1102!E41+PSSA3_1103!E41+PSSA3_1104!E41</f>
        <v>0</v>
      </c>
      <c r="G41" s="395">
        <f>+PSSA3_1101!F41+PSSA3_1102!F41+PSSA3_1103!F41+PSSA3_1104!F41</f>
        <v>0</v>
      </c>
      <c r="H41" s="412">
        <f>+PSSA3_1101!G41+PSSA3_1102!G41+PSSA3_1103!G41+PSSA3_1104!G41</f>
        <v>0</v>
      </c>
      <c r="I41" s="412">
        <f>+PSSA3_1101!H41+PSSA3_1102!H41+PSSA3_1103!H41+PSSA3_1104!H41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+PSSA3_1101!C42+PSSA3_1102!C42+PSSA3_1103!C42+PSSA3_1104!C42</f>
        <v>0</v>
      </c>
      <c r="E42" s="357">
        <f>+PSSA3_1101!D42</f>
        <v>0</v>
      </c>
      <c r="F42" s="395">
        <f>+PSSA3_1101!E42+PSSA3_1102!E42+PSSA3_1103!E42+PSSA3_1104!E42</f>
        <v>0</v>
      </c>
      <c r="G42" s="395">
        <f>+PSSA3_1101!F42+PSSA3_1102!F42+PSSA3_1103!F42+PSSA3_1104!F42</f>
        <v>0</v>
      </c>
      <c r="H42" s="412">
        <f>+PSSA3_1101!G42+PSSA3_1102!G42+PSSA3_1103!G42+PSSA3_1104!G42</f>
        <v>0</v>
      </c>
      <c r="I42" s="412">
        <f>+PSSA3_1101!H42+PSSA3_1102!H42+PSSA3_1103!H42+PSSA3_1104!H42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+PSSA3_1101!C43+PSSA3_1102!C43+PSSA3_1103!C43+PSSA3_1104!C43</f>
        <v>0</v>
      </c>
      <c r="E43" s="357">
        <f>+PSSA3_1101!D43</f>
        <v>0</v>
      </c>
      <c r="F43" s="395">
        <f>+PSSA3_1101!E43+PSSA3_1102!E43+PSSA3_1103!E43+PSSA3_1104!E43</f>
        <v>0</v>
      </c>
      <c r="G43" s="395">
        <f>+PSSA3_1101!F43+PSSA3_1102!F43+PSSA3_1103!F43+PSSA3_1104!F43</f>
        <v>0</v>
      </c>
      <c r="H43" s="412">
        <f>+PSSA3_1101!G43+PSSA3_1102!G43+PSSA3_1103!G43+PSSA3_1104!G43</f>
        <v>0</v>
      </c>
      <c r="I43" s="412">
        <f>+PSSA3_1101!H43+PSSA3_1102!H43+PSSA3_1103!H43+PSSA3_1104!H43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+PSSA3_1101!C44+PSSA3_1102!C44+PSSA3_1103!C44+PSSA3_1104!C44</f>
        <v>0</v>
      </c>
      <c r="E44" s="357">
        <f>+PSSA3_1101!D44</f>
        <v>0</v>
      </c>
      <c r="F44" s="395">
        <f>+PSSA3_1101!E44+PSSA3_1102!E44+PSSA3_1103!E44+PSSA3_1104!E44</f>
        <v>0</v>
      </c>
      <c r="G44" s="395">
        <f>+PSSA3_1101!F44+PSSA3_1102!F44+PSSA3_1103!F44+PSSA3_1104!F44</f>
        <v>0</v>
      </c>
      <c r="H44" s="412">
        <f>+PSSA3_1101!G44+PSSA3_1102!G44+PSSA3_1103!G44+PSSA3_1104!G44</f>
        <v>0</v>
      </c>
      <c r="I44" s="412">
        <f>+PSSA3_1101!H44+PSSA3_1102!H44+PSSA3_1103!H44+PSSA3_1104!H44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+PSSA3_1101!C45+PSSA3_1102!C45+PSSA3_1103!C45+PSSA3_1104!C45</f>
        <v>0</v>
      </c>
      <c r="E45" s="357">
        <f>+PSSA3_1101!D45</f>
        <v>0</v>
      </c>
      <c r="F45" s="395">
        <f>+PSSA3_1101!E45+PSSA3_1102!E45+PSSA3_1103!E45+PSSA3_1104!E45</f>
        <v>0</v>
      </c>
      <c r="G45" s="395">
        <f>+PSSA3_1101!F45+PSSA3_1102!F45+PSSA3_1103!F45+PSSA3_1104!F45</f>
        <v>0</v>
      </c>
      <c r="H45" s="412">
        <f>+PSSA3_1101!G45+PSSA3_1102!G45+PSSA3_1103!G45+PSSA3_1104!G45</f>
        <v>0</v>
      </c>
      <c r="I45" s="412">
        <f>+PSSA3_1101!H45+PSSA3_1102!H45+PSSA3_1103!H45+PSSA3_1104!H45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+PSSA3_1101!C46+PSSA3_1102!C46+PSSA3_1103!C46+PSSA3_1104!C46</f>
        <v>0</v>
      </c>
      <c r="E46" s="357">
        <f>+PSSA3_1101!D46</f>
        <v>0</v>
      </c>
      <c r="F46" s="395">
        <f>+PSSA3_1101!E46+PSSA3_1102!E46+PSSA3_1103!E46+PSSA3_1104!E46</f>
        <v>0</v>
      </c>
      <c r="G46" s="395">
        <f>+PSSA3_1101!F46+PSSA3_1102!F46+PSSA3_1103!F46+PSSA3_1104!F46</f>
        <v>0</v>
      </c>
      <c r="H46" s="412">
        <f>+PSSA3_1101!G46+PSSA3_1102!G46+PSSA3_1103!G46+PSSA3_1104!G46</f>
        <v>0</v>
      </c>
      <c r="I46" s="412">
        <f>+PSSA3_1101!H46+PSSA3_1102!H46+PSSA3_1103!H46+PSSA3_1104!H46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51"/>
      <c r="J49" s="205"/>
      <c r="L49" s="16" t="s">
        <v>50</v>
      </c>
    </row>
    <row r="50" spans="2:12">
      <c r="B50" s="185" t="s">
        <v>140</v>
      </c>
      <c r="C50" s="18"/>
      <c r="D50" s="395">
        <f>+PSSA3_1101!C50+PSSA3_1102!C50+PSSA3_1103!C50+PSSA3_1104!C50</f>
        <v>0</v>
      </c>
      <c r="E50" s="52" t="str">
        <f>+'[1]PSS-A1_Prime'!G54</f>
        <v>1. LABOUR</v>
      </c>
      <c r="F50" s="365"/>
      <c r="G50" s="395">
        <f>+PSSA3_1101!F50+PSSA3_1102!F50+PSSA3_1103!F50+PSSA3_1104!F50</f>
        <v>0</v>
      </c>
      <c r="H50" s="364"/>
      <c r="I50" s="412">
        <f>+PSSA3_1101!H50+PSSA3_1102!H50+PSSA3_1103!H50+PSSA3_1104!H50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+PSSA3_1101!C51+PSSA3_1102!C51+PSSA3_1103!C51+PSSA3_1104!C51</f>
        <v>0</v>
      </c>
      <c r="E51" s="52">
        <f>+'[1]PSS-A1_Prime'!G55</f>
        <v>0</v>
      </c>
      <c r="F51" s="365"/>
      <c r="G51" s="395">
        <f>+PSSA3_1101!F51+PSSA3_1102!F51+PSSA3_1103!F51+PSSA3_1104!F51</f>
        <v>0</v>
      </c>
      <c r="H51" s="364"/>
      <c r="I51" s="412">
        <f>+PSSA3_1101!H51+PSSA3_1102!H51+PSSA3_1103!H51+PSSA3_1104!H51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+PSSA3_1101!H52+PSSA3_1102!H52+PSSA3_1103!H52+PSSA3_1104!H52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+PSSA3_1101!F3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161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+PSSA3_2101!A12</f>
        <v>0</v>
      </c>
      <c r="C12" s="321"/>
      <c r="D12" s="322"/>
      <c r="E12" s="395">
        <f>+PSSA3_2101!D12+PSSA3_2102!D12+PSSA3_2103!D12+PSSA3_2104!D12</f>
        <v>0</v>
      </c>
      <c r="F12" s="420">
        <f>+PSSA3_2101!E12</f>
        <v>0</v>
      </c>
      <c r="G12" s="325">
        <f>+E12*F12</f>
        <v>0</v>
      </c>
      <c r="H12" s="412">
        <f>+PSSA3_2101!G12+PSSA3_2102!G12+PSSA3_2103!G12+PSSA3_2104!G12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+PSSA3_2101!A13</f>
        <v>0</v>
      </c>
      <c r="C13" s="321"/>
      <c r="D13" s="322"/>
      <c r="E13" s="395">
        <f>+PSSA3_2101!D13+PSSA3_2102!D13+PSSA3_2103!D13+PSSA3_2104!D13</f>
        <v>0</v>
      </c>
      <c r="F13" s="421">
        <f>+PSSA3_2101!E13</f>
        <v>0</v>
      </c>
      <c r="G13" s="325">
        <f t="shared" ref="G13:G23" si="0">+E13*F13</f>
        <v>0</v>
      </c>
      <c r="H13" s="412">
        <f>+PSSA3_2101!G13+PSSA3_2102!G13+PSSA3_2103!G13+PSSA3_2104!G13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+PSSA3_2101!A14</f>
        <v>0</v>
      </c>
      <c r="C14" s="321"/>
      <c r="D14" s="322"/>
      <c r="E14" s="395">
        <f>+PSSA3_2101!D14+PSSA3_2102!D14+PSSA3_2103!D14+PSSA3_2104!D14</f>
        <v>0</v>
      </c>
      <c r="F14" s="421">
        <f>+PSSA3_2101!E14</f>
        <v>0</v>
      </c>
      <c r="G14" s="325">
        <f t="shared" si="0"/>
        <v>0</v>
      </c>
      <c r="H14" s="412">
        <f>+PSSA3_2101!G14+PSSA3_2102!G14+PSSA3_2103!G14+PSSA3_2104!G14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+PSSA3_2101!A15</f>
        <v>0</v>
      </c>
      <c r="C15" s="321"/>
      <c r="D15" s="322"/>
      <c r="E15" s="395">
        <f>+PSSA3_2101!D15+PSSA3_2102!D15+PSSA3_2103!D15+PSSA3_2104!D15</f>
        <v>0</v>
      </c>
      <c r="F15" s="421">
        <f>+PSSA3_2101!E15</f>
        <v>0</v>
      </c>
      <c r="G15" s="325">
        <f t="shared" si="0"/>
        <v>0</v>
      </c>
      <c r="H15" s="412">
        <f>+PSSA3_2101!G15+PSSA3_2102!G15+PSSA3_2103!G15+PSSA3_2104!G15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+PSSA3_2101!A16</f>
        <v>0</v>
      </c>
      <c r="C16" s="321"/>
      <c r="D16" s="322"/>
      <c r="E16" s="395">
        <f>+PSSA3_2101!D16+PSSA3_2102!D16+PSSA3_2103!D16+PSSA3_2104!D16</f>
        <v>0</v>
      </c>
      <c r="F16" s="421">
        <f>+PSSA3_2101!E16</f>
        <v>0</v>
      </c>
      <c r="G16" s="325">
        <f t="shared" si="0"/>
        <v>0</v>
      </c>
      <c r="H16" s="412">
        <f>+PSSA3_2101!G16+PSSA3_2102!G16+PSSA3_2103!G16+PSSA3_2104!G16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+PSSA3_2101!A17</f>
        <v>0</v>
      </c>
      <c r="C17" s="321"/>
      <c r="D17" s="322"/>
      <c r="E17" s="395">
        <f>+PSSA3_2101!D17+PSSA3_2102!D17+PSSA3_2103!D17+PSSA3_2104!D17</f>
        <v>0</v>
      </c>
      <c r="F17" s="421">
        <f>+PSSA3_2101!E17</f>
        <v>0</v>
      </c>
      <c r="G17" s="325">
        <f t="shared" si="0"/>
        <v>0</v>
      </c>
      <c r="H17" s="412">
        <f>+PSSA3_2101!G17+PSSA3_2102!G17+PSSA3_2103!G17+PSSA3_2104!G17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+PSSA3_2101!A18</f>
        <v>0</v>
      </c>
      <c r="C18" s="321"/>
      <c r="D18" s="322"/>
      <c r="E18" s="395">
        <f>+PSSA3_2101!D18+PSSA3_2102!D18+PSSA3_2103!D18+PSSA3_2104!D18</f>
        <v>0</v>
      </c>
      <c r="F18" s="421">
        <f>+PSSA3_2101!E18</f>
        <v>0</v>
      </c>
      <c r="G18" s="325">
        <f t="shared" si="0"/>
        <v>0</v>
      </c>
      <c r="H18" s="412">
        <f>+PSSA3_2101!G18+PSSA3_2102!G18+PSSA3_2103!G18+PSSA3_2104!G18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+PSSA3_2101!A19</f>
        <v>0</v>
      </c>
      <c r="C19" s="321"/>
      <c r="D19" s="322"/>
      <c r="E19" s="395">
        <f>+PSSA3_2101!D19+PSSA3_2102!D19+PSSA3_2103!D19+PSSA3_2104!D19</f>
        <v>0</v>
      </c>
      <c r="F19" s="421">
        <f>+PSSA3_2101!E19</f>
        <v>0</v>
      </c>
      <c r="G19" s="325">
        <f t="shared" si="0"/>
        <v>0</v>
      </c>
      <c r="H19" s="412">
        <f>+PSSA3_2101!G19+PSSA3_2102!G19+PSSA3_2103!G19+PSSA3_2104!G19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+PSSA3_2101!A20</f>
        <v>0</v>
      </c>
      <c r="C20" s="321"/>
      <c r="D20" s="322"/>
      <c r="E20" s="395">
        <f>+PSSA3_2101!D20+PSSA3_2102!D20+PSSA3_2103!D20+PSSA3_2104!D20</f>
        <v>0</v>
      </c>
      <c r="F20" s="421">
        <f>+PSSA3_2101!E20</f>
        <v>0</v>
      </c>
      <c r="G20" s="325">
        <f t="shared" si="0"/>
        <v>0</v>
      </c>
      <c r="H20" s="412">
        <f>+PSSA3_2101!G20+PSSA3_2102!G20+PSSA3_2103!G20+PSSA3_2104!G20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+PSSA3_2101!A21</f>
        <v>0</v>
      </c>
      <c r="C21" s="321"/>
      <c r="D21" s="322"/>
      <c r="E21" s="395">
        <f>+PSSA3_2101!D21+PSSA3_2102!D21+PSSA3_2103!D21+PSSA3_2104!D21</f>
        <v>0</v>
      </c>
      <c r="F21" s="421">
        <f>+PSSA3_2101!E21</f>
        <v>0</v>
      </c>
      <c r="G21" s="325">
        <f t="shared" si="0"/>
        <v>0</v>
      </c>
      <c r="H21" s="412">
        <f>+PSSA3_2101!G21+PSSA3_2102!G21+PSSA3_2103!G21+PSSA3_2104!G21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+PSSA3_2101!A22</f>
        <v>0</v>
      </c>
      <c r="C22" s="321"/>
      <c r="D22" s="322"/>
      <c r="E22" s="395">
        <f>+PSSA3_2101!D22+PSSA3_2102!D22+PSSA3_2103!D22+PSSA3_2104!D22</f>
        <v>0</v>
      </c>
      <c r="F22" s="421">
        <f>+PSSA3_2101!E22</f>
        <v>0</v>
      </c>
      <c r="G22" s="325">
        <f t="shared" si="0"/>
        <v>0</v>
      </c>
      <c r="H22" s="412">
        <f>+PSSA3_2101!G22+PSSA3_2102!G22+PSSA3_2103!G22+PSSA3_2104!G22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+PSSA3_2101!A23</f>
        <v>0</v>
      </c>
      <c r="C23" s="321"/>
      <c r="D23" s="322"/>
      <c r="E23" s="395">
        <f>+PSSA3_2101!D23+PSSA3_2102!D23+PSSA3_2103!D23+PSSA3_2104!D23</f>
        <v>0</v>
      </c>
      <c r="F23" s="421">
        <f>+PSSA3_2101!E23</f>
        <v>0</v>
      </c>
      <c r="G23" s="325">
        <f t="shared" si="0"/>
        <v>0</v>
      </c>
      <c r="H23" s="412">
        <f>+PSSA3_2101!G23+PSSA3_2102!G23+PSSA3_2103!G23+PSSA3_2104!G23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99"/>
      <c r="I25" s="335"/>
      <c r="J25" s="336"/>
    </row>
    <row r="26" spans="2:10">
      <c r="B26" s="395">
        <f>+PSSA3_1101!A26</f>
        <v>0</v>
      </c>
      <c r="C26" s="395">
        <f>+PSSA3_1101!B26</f>
        <v>0</v>
      </c>
      <c r="D26" s="337" t="str">
        <f>+PSSA3_2101!C26</f>
        <v>depreciation</v>
      </c>
      <c r="E26" s="337">
        <v>0</v>
      </c>
      <c r="F26" s="338">
        <v>0</v>
      </c>
      <c r="G26" s="395">
        <f>+PSSA3_2101!F26+PSSA3_2102!F26+PSSA3_2103!F26+PSSA3_2104!F26</f>
        <v>0</v>
      </c>
      <c r="H26" s="412">
        <f>+PSSA3_2101!G26+PSSA3_2102!G26+PSSA3_2103!G26+PSSA3_2104!G26</f>
        <v>0</v>
      </c>
      <c r="I26" s="412">
        <f>+PSSA3_2101!H26+PSSA3_2102!H26+PSSA3_2103!H26+PSSA3_2104!H26</f>
        <v>0</v>
      </c>
      <c r="J26" s="328">
        <f t="shared" ref="J26:J31" si="3">+G26-I26</f>
        <v>0</v>
      </c>
    </row>
    <row r="27" spans="2:10">
      <c r="B27" s="395">
        <f>+PSSA3_1101!A27</f>
        <v>0</v>
      </c>
      <c r="C27" s="395">
        <f>+PSSA3_1101!B27</f>
        <v>0</v>
      </c>
      <c r="D27" s="337" t="str">
        <f>+PSSA3_2101!C27</f>
        <v>depreciation</v>
      </c>
      <c r="E27" s="323">
        <v>0</v>
      </c>
      <c r="F27" s="342">
        <v>0</v>
      </c>
      <c r="G27" s="395">
        <f>+PSSA3_2101!F27+PSSA3_2102!F27+PSSA3_2103!F27+PSSA3_2104!F27</f>
        <v>0</v>
      </c>
      <c r="H27" s="412">
        <f>+PSSA3_2101!G27+PSSA3_2102!G27+PSSA3_2103!G27+PSSA3_2104!G27</f>
        <v>0</v>
      </c>
      <c r="I27" s="412">
        <f>+PSSA3_2101!H27+PSSA3_2102!H27+PSSA3_2103!H27+PSSA3_2104!H27</f>
        <v>0</v>
      </c>
      <c r="J27" s="328">
        <f t="shared" si="3"/>
        <v>0</v>
      </c>
    </row>
    <row r="28" spans="2:10">
      <c r="B28" s="395">
        <f>+PSSA3_1101!A28</f>
        <v>0</v>
      </c>
      <c r="C28" s="395">
        <f>+PSSA3_1101!B28</f>
        <v>0</v>
      </c>
      <c r="D28" s="337" t="str">
        <f>+PSSA3_2101!C28</f>
        <v>depreciation</v>
      </c>
      <c r="E28" s="323">
        <v>0</v>
      </c>
      <c r="F28" s="342">
        <v>0</v>
      </c>
      <c r="G28" s="395">
        <f>+PSSA3_2101!F28+PSSA3_2102!F28+PSSA3_2103!F28+PSSA3_2104!F28</f>
        <v>0</v>
      </c>
      <c r="H28" s="412">
        <f>+PSSA3_2101!G28+PSSA3_2102!G28+PSSA3_2103!G28+PSSA3_2104!G28</f>
        <v>0</v>
      </c>
      <c r="I28" s="412">
        <f>+PSSA3_2101!H28+PSSA3_2102!H28+PSSA3_2103!H28+PSSA3_2104!H28</f>
        <v>0</v>
      </c>
      <c r="J28" s="328">
        <f t="shared" si="3"/>
        <v>0</v>
      </c>
    </row>
    <row r="29" spans="2:10">
      <c r="B29" s="395">
        <f>+PSSA3_1101!A29</f>
        <v>0</v>
      </c>
      <c r="C29" s="395">
        <f>+PSSA3_1101!B29</f>
        <v>0</v>
      </c>
      <c r="D29" s="337" t="str">
        <f>+PSSA3_2101!C29</f>
        <v>depreciation</v>
      </c>
      <c r="E29" s="323">
        <v>0</v>
      </c>
      <c r="F29" s="342">
        <v>0</v>
      </c>
      <c r="G29" s="395">
        <f>+PSSA3_2101!F29+PSSA3_2102!F29+PSSA3_2103!F29+PSSA3_2104!F29</f>
        <v>0</v>
      </c>
      <c r="H29" s="412">
        <f>+PSSA3_2101!G29+PSSA3_2102!G29+PSSA3_2103!G29+PSSA3_2104!G29</f>
        <v>0</v>
      </c>
      <c r="I29" s="412">
        <f>+PSSA3_2101!H29+PSSA3_2102!H29+PSSA3_2103!H29+PSSA3_2104!H29</f>
        <v>0</v>
      </c>
      <c r="J29" s="328">
        <f t="shared" si="3"/>
        <v>0</v>
      </c>
    </row>
    <row r="30" spans="2:10">
      <c r="B30" s="395">
        <f>+PSSA3_1101!A30</f>
        <v>0</v>
      </c>
      <c r="C30" s="395">
        <f>+PSSA3_1101!B30</f>
        <v>0</v>
      </c>
      <c r="D30" s="337" t="str">
        <f>+PSSA3_2101!C30</f>
        <v>depreciation</v>
      </c>
      <c r="E30" s="323">
        <v>0</v>
      </c>
      <c r="F30" s="342">
        <v>0</v>
      </c>
      <c r="G30" s="395">
        <f>+PSSA3_2101!F30+PSSA3_2102!F30+PSSA3_2103!F30+PSSA3_2104!F30</f>
        <v>0</v>
      </c>
      <c r="H30" s="412">
        <f>+PSSA3_2101!G30+PSSA3_2102!G30+PSSA3_2103!G30+PSSA3_2104!G30</f>
        <v>0</v>
      </c>
      <c r="I30" s="412">
        <f>+PSSA3_2101!H30+PSSA3_2102!H30+PSSA3_2103!H30+PSSA3_2104!H30</f>
        <v>0</v>
      </c>
      <c r="J30" s="328">
        <f t="shared" si="3"/>
        <v>0</v>
      </c>
    </row>
    <row r="31" spans="2:10">
      <c r="B31" s="395">
        <f>+PSSA3_1101!A31</f>
        <v>0</v>
      </c>
      <c r="C31" s="395">
        <f>+PSSA3_1101!B31</f>
        <v>0</v>
      </c>
      <c r="D31" s="337" t="str">
        <f>+PSSA3_2101!C31</f>
        <v>depreciation</v>
      </c>
      <c r="E31" s="344">
        <v>0</v>
      </c>
      <c r="F31" s="344">
        <v>0</v>
      </c>
      <c r="G31" s="395">
        <f>+PSSA3_2101!F31+PSSA3_2102!F31+PSSA3_2103!F31+PSSA3_2104!F31</f>
        <v>0</v>
      </c>
      <c r="H31" s="412">
        <f>+PSSA3_2101!G31+PSSA3_2102!G31+PSSA3_2103!G31+PSSA3_2104!G31</f>
        <v>0</v>
      </c>
      <c r="I31" s="412">
        <f>+PSSA3_2101!H31+PSSA3_2102!H31+PSSA3_2103!H31+PSSA3_2104!H31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+PSSA3_2101!C35+PSSA3_2102!C35+PSSA3_2103!C35+PSSA3_2104!C35</f>
        <v>0</v>
      </c>
      <c r="E35" s="357">
        <f>+PSSA3_1101!D35</f>
        <v>0</v>
      </c>
      <c r="F35" s="395">
        <f>+PSSA3_2101!E35+PSSA3_2102!E35+PSSA3_2103!E35+PSSA3_2104!E35</f>
        <v>0</v>
      </c>
      <c r="G35" s="395">
        <f>+PSSA3_2101!F35+PSSA3_2102!F35+PSSA3_2103!F35+PSSA3_2104!F35</f>
        <v>0</v>
      </c>
      <c r="H35" s="412">
        <f>+PSSA3_2101!G35+PSSA3_2102!G35+PSSA3_2103!G35+PSSA3_2104!G35</f>
        <v>0</v>
      </c>
      <c r="I35" s="412">
        <f>+PSSA3_2101!H35+PSSA3_2102!H35+PSSA3_2103!H35+PSSA3_2104!H35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+PSSA3_2101!C36+PSSA3_2102!C36+PSSA3_2103!C36+PSSA3_2104!C36</f>
        <v>0</v>
      </c>
      <c r="E36" s="357">
        <f>+PSSA3_1101!D36</f>
        <v>0</v>
      </c>
      <c r="F36" s="395">
        <f>+PSSA3_2101!E36+PSSA3_2102!E36+PSSA3_2103!E36+PSSA3_2104!E36</f>
        <v>0</v>
      </c>
      <c r="G36" s="395">
        <f>+PSSA3_2101!F36+PSSA3_2102!F36+PSSA3_2103!F36+PSSA3_2104!F36</f>
        <v>0</v>
      </c>
      <c r="H36" s="412">
        <f>+PSSA3_2101!G36+PSSA3_2102!G36+PSSA3_2103!G36+PSSA3_2104!G36</f>
        <v>0</v>
      </c>
      <c r="I36" s="412">
        <f>+PSSA3_2101!H36+PSSA3_2102!H36+PSSA3_2103!H36+PSSA3_2104!H36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+PSSA3_2101!C37+PSSA3_2102!C37+PSSA3_2103!C37+PSSA3_2104!C37</f>
        <v>0</v>
      </c>
      <c r="E37" s="357">
        <f>+PSSA3_1101!D37</f>
        <v>0</v>
      </c>
      <c r="F37" s="395">
        <f>+PSSA3_2101!E37+PSSA3_2102!E37+PSSA3_2103!E37+PSSA3_2104!E37</f>
        <v>0</v>
      </c>
      <c r="G37" s="395">
        <f>+PSSA3_2101!F37+PSSA3_2102!F37+PSSA3_2103!F37+PSSA3_2104!F37</f>
        <v>0</v>
      </c>
      <c r="H37" s="412">
        <f>+PSSA3_2101!G37+PSSA3_2102!G37+PSSA3_2103!G37+PSSA3_2104!G37</f>
        <v>0</v>
      </c>
      <c r="I37" s="412">
        <f>+PSSA3_2101!H37+PSSA3_2102!H37+PSSA3_2103!H37+PSSA3_2104!H37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+PSSA3_2101!C38+PSSA3_2102!C38+PSSA3_2103!C38+PSSA3_2104!C38</f>
        <v>0</v>
      </c>
      <c r="E38" s="357">
        <f>+PSSA3_1101!D38</f>
        <v>0</v>
      </c>
      <c r="F38" s="395">
        <f>+PSSA3_2101!E38+PSSA3_2102!E38+PSSA3_2103!E38+PSSA3_2104!E38</f>
        <v>0</v>
      </c>
      <c r="G38" s="395">
        <f>+PSSA3_2101!F38+PSSA3_2102!F38+PSSA3_2103!F38+PSSA3_2104!F38</f>
        <v>0</v>
      </c>
      <c r="H38" s="412">
        <f>+PSSA3_2101!G38+PSSA3_2102!G38+PSSA3_2103!G38+PSSA3_2104!G38</f>
        <v>0</v>
      </c>
      <c r="I38" s="412">
        <f>+PSSA3_2101!H38+PSSA3_2102!H38+PSSA3_2103!H38+PSSA3_2104!H38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+PSSA3_2101!C40+PSSA3_2102!C40+PSSA3_2103!C40+PSSA3_2104!C40</f>
        <v>0</v>
      </c>
      <c r="E40" s="357">
        <f>+PSSA3_1101!D40</f>
        <v>0</v>
      </c>
      <c r="F40" s="395">
        <f>+PSSA3_2101!E40+PSSA3_2102!E40+PSSA3_2103!E40+PSSA3_2104!E40</f>
        <v>0</v>
      </c>
      <c r="G40" s="395">
        <f>+PSSA3_2101!F40+PSSA3_2102!F40+PSSA3_2103!F40+PSSA3_2104!F40</f>
        <v>0</v>
      </c>
      <c r="H40" s="412">
        <f>+PSSA3_2101!G40+PSSA3_2102!G40+PSSA3_2103!G40+PSSA3_2104!G40</f>
        <v>0</v>
      </c>
      <c r="I40" s="412">
        <f>+PSSA3_2101!H40+PSSA3_2102!H40+PSSA3_2103!H40+PSSA3_2104!H40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+PSSA3_2101!C41+PSSA3_2102!C41+PSSA3_2103!C41+PSSA3_2104!C41</f>
        <v>0</v>
      </c>
      <c r="E41" s="357">
        <f>+PSSA3_1101!D41</f>
        <v>0</v>
      </c>
      <c r="F41" s="395">
        <f>+PSSA3_2101!E41+PSSA3_2102!E41+PSSA3_2103!E41+PSSA3_2104!E41</f>
        <v>0</v>
      </c>
      <c r="G41" s="395">
        <f>+PSSA3_2101!F41+PSSA3_2102!F41+PSSA3_2103!F41+PSSA3_2104!F41</f>
        <v>0</v>
      </c>
      <c r="H41" s="412">
        <f>+PSSA3_2101!G41+PSSA3_2102!G41+PSSA3_2103!G41+PSSA3_2104!G41</f>
        <v>0</v>
      </c>
      <c r="I41" s="412">
        <f>+PSSA3_2101!H41+PSSA3_2102!H41+PSSA3_2103!H41+PSSA3_2104!H41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+PSSA3_2101!C42+PSSA3_2102!C42+PSSA3_2103!C42+PSSA3_2104!C42</f>
        <v>0</v>
      </c>
      <c r="E42" s="357">
        <f>+PSSA3_1101!D42</f>
        <v>0</v>
      </c>
      <c r="F42" s="395">
        <f>+PSSA3_2101!E42+PSSA3_2102!E42+PSSA3_2103!E42+PSSA3_2104!E42</f>
        <v>0</v>
      </c>
      <c r="G42" s="395">
        <f>+PSSA3_2101!F42+PSSA3_2102!F42+PSSA3_2103!F42+PSSA3_2104!F42</f>
        <v>0</v>
      </c>
      <c r="H42" s="412">
        <f>+PSSA3_2101!G42+PSSA3_2102!G42+PSSA3_2103!G42+PSSA3_2104!G42</f>
        <v>0</v>
      </c>
      <c r="I42" s="412">
        <f>+PSSA3_2101!H42+PSSA3_2102!H42+PSSA3_2103!H42+PSSA3_2104!H42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+PSSA3_2101!C43+PSSA3_2102!C43+PSSA3_2103!C43+PSSA3_2104!C43</f>
        <v>0</v>
      </c>
      <c r="E43" s="357">
        <f>+PSSA3_1101!D43</f>
        <v>0</v>
      </c>
      <c r="F43" s="395">
        <f>+PSSA3_2101!E43+PSSA3_2102!E43+PSSA3_2103!E43+PSSA3_2104!E43</f>
        <v>0</v>
      </c>
      <c r="G43" s="395">
        <f>+PSSA3_2101!F43+PSSA3_2102!F43+PSSA3_2103!F43+PSSA3_2104!F43</f>
        <v>0</v>
      </c>
      <c r="H43" s="412">
        <f>+PSSA3_2101!G43+PSSA3_2102!G43+PSSA3_2103!G43+PSSA3_2104!G43</f>
        <v>0</v>
      </c>
      <c r="I43" s="412">
        <f>+PSSA3_2101!H43+PSSA3_2102!H43+PSSA3_2103!H43+PSSA3_2104!H43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+PSSA3_2101!C44+PSSA3_2102!C44+PSSA3_2103!C44+PSSA3_2104!C44</f>
        <v>0</v>
      </c>
      <c r="E44" s="357">
        <f>+PSSA3_1101!D44</f>
        <v>0</v>
      </c>
      <c r="F44" s="395">
        <f>+PSSA3_2101!E44+PSSA3_2102!E44+PSSA3_2103!E44+PSSA3_2104!E44</f>
        <v>0</v>
      </c>
      <c r="G44" s="395">
        <f>+PSSA3_2101!F44+PSSA3_2102!F44+PSSA3_2103!F44+PSSA3_2104!F44</f>
        <v>0</v>
      </c>
      <c r="H44" s="412">
        <f>+PSSA3_2101!G44+PSSA3_2102!G44+PSSA3_2103!G44+PSSA3_2104!G44</f>
        <v>0</v>
      </c>
      <c r="I44" s="412">
        <f>+PSSA3_2101!H44+PSSA3_2102!H44+PSSA3_2103!H44+PSSA3_2104!H44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+PSSA3_2101!C45+PSSA3_2102!C45+PSSA3_2103!C45+PSSA3_2104!C45</f>
        <v>0</v>
      </c>
      <c r="E45" s="357">
        <f>+PSSA3_1101!D45</f>
        <v>0</v>
      </c>
      <c r="F45" s="395">
        <f>+PSSA3_2101!E45+PSSA3_2102!E45+PSSA3_2103!E45+PSSA3_2104!E45</f>
        <v>0</v>
      </c>
      <c r="G45" s="395">
        <f>+PSSA3_2101!F45+PSSA3_2102!F45+PSSA3_2103!F45+PSSA3_2104!F45</f>
        <v>0</v>
      </c>
      <c r="H45" s="412">
        <f>+PSSA3_2101!G45+PSSA3_2102!G45+PSSA3_2103!G45+PSSA3_2104!G45</f>
        <v>0</v>
      </c>
      <c r="I45" s="412">
        <f>+PSSA3_2101!H45+PSSA3_2102!H45+PSSA3_2103!H45+PSSA3_2104!H45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+PSSA3_2101!C46+PSSA3_2102!C46+PSSA3_2103!C46+PSSA3_2104!C46</f>
        <v>0</v>
      </c>
      <c r="E46" s="357">
        <f>+PSSA3_1101!D46</f>
        <v>0</v>
      </c>
      <c r="F46" s="395">
        <f>+PSSA3_2101!E46+PSSA3_2102!E46+PSSA3_2103!E46+PSSA3_2104!E46</f>
        <v>0</v>
      </c>
      <c r="G46" s="395">
        <f>+PSSA3_2101!F46+PSSA3_2102!F46+PSSA3_2103!F46+PSSA3_2104!F46</f>
        <v>0</v>
      </c>
      <c r="H46" s="412">
        <f>+PSSA3_2101!G46+PSSA3_2102!G46+PSSA3_2103!G46+PSSA3_2104!G46</f>
        <v>0</v>
      </c>
      <c r="I46" s="412">
        <f>+PSSA3_2101!H46+PSSA3_2102!H46+PSSA3_2103!H46+PSSA3_2104!H46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426">
        <f>SUM(H35:H46)</f>
        <v>0</v>
      </c>
      <c r="I47" s="425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426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427"/>
      <c r="J49" s="205"/>
      <c r="L49" s="16" t="s">
        <v>50</v>
      </c>
    </row>
    <row r="50" spans="2:12">
      <c r="B50" s="185" t="s">
        <v>140</v>
      </c>
      <c r="C50" s="18"/>
      <c r="D50" s="395">
        <f>+PSSA3_2101!C50+PSSA3_2102!C50+PSSA3_2103!C50+PSSA3_2104!C50</f>
        <v>0</v>
      </c>
      <c r="E50" s="52" t="str">
        <f>+'[1]PSS-A1_Prime'!G54</f>
        <v>1. LABOUR</v>
      </c>
      <c r="F50" s="365"/>
      <c r="G50" s="395">
        <f>+PSSA3_2101!F50+PSSA3_2102!F50+PSSA3_2103!F50+PSSA3_2104!F50</f>
        <v>0</v>
      </c>
      <c r="H50" s="364"/>
      <c r="I50" s="412">
        <f>+PSSA3_2101!H50+PSSA3_2102!H50+PSSA3_2103!H50+PSSA3_2104!H50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+PSSA3_2101!C51+PSSA3_2102!C51+PSSA3_2103!C51+PSSA3_2104!C51</f>
        <v>0</v>
      </c>
      <c r="E51" s="52">
        <f>+'[1]PSS-A1_Prime'!G55</f>
        <v>0</v>
      </c>
      <c r="F51" s="365"/>
      <c r="G51" s="395">
        <f>+PSSA3_2101!F51+PSSA3_2102!F51+PSSA3_2103!F51+PSSA3_2104!F51</f>
        <v>0</v>
      </c>
      <c r="H51" s="364"/>
      <c r="I51" s="412">
        <f>+PSSA3_2101!H51+PSSA3_2102!H51+PSSA3_2103!H51+PSSA3_2104!H51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/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403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H12" sqref="H12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+PSSA3_3101!F3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162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+PSSA3_3101!A12</f>
        <v>0</v>
      </c>
      <c r="C12" s="321"/>
      <c r="D12" s="322"/>
      <c r="E12" s="395">
        <f>+PSSA3_3101!D12+PSSA3_3102!D12+PSSA3_3103!D12+PSSA3_3104!D12</f>
        <v>0</v>
      </c>
      <c r="F12" s="395">
        <f>+PSSA3_3101!E12</f>
        <v>0</v>
      </c>
      <c r="G12" s="325">
        <f>+E12*F12</f>
        <v>0</v>
      </c>
      <c r="H12" s="412">
        <f>+PSSA3_3101!G12+PSSA3_3102!G12+PSSA3_3103!G12+PSSA3_3104!G12</f>
        <v>0</v>
      </c>
      <c r="I12" s="424">
        <f>+H12*F12</f>
        <v>0</v>
      </c>
      <c r="J12" s="328">
        <f>+G12-I12</f>
        <v>0</v>
      </c>
    </row>
    <row r="13" spans="2:10">
      <c r="B13" s="395">
        <f>+PSSA3_3101!A13</f>
        <v>0</v>
      </c>
      <c r="C13" s="321"/>
      <c r="D13" s="322"/>
      <c r="E13" s="395">
        <f>+PSSA3_3101!D13+PSSA3_3102!D13+PSSA3_3103!D13+PSSA3_3104!D13</f>
        <v>0</v>
      </c>
      <c r="F13" s="395">
        <f>+PSSA3_3101!E13</f>
        <v>0</v>
      </c>
      <c r="G13" s="325">
        <f t="shared" ref="G13:G23" si="0">+E13*F13</f>
        <v>0</v>
      </c>
      <c r="H13" s="412">
        <f>+PSSA3_3101!G13+PSSA3_3102!G13+PSSA3_3103!G13+PSSA3_3104!G13</f>
        <v>0</v>
      </c>
      <c r="I13" s="424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+PSSA3_3101!A14</f>
        <v>0</v>
      </c>
      <c r="C14" s="321"/>
      <c r="D14" s="322"/>
      <c r="E14" s="395">
        <f>+PSSA3_3101!D14+PSSA3_3102!D14+PSSA3_3103!D14+PSSA3_3104!D14</f>
        <v>0</v>
      </c>
      <c r="F14" s="395">
        <f>+PSSA3_3101!E14</f>
        <v>0</v>
      </c>
      <c r="G14" s="325">
        <f t="shared" si="0"/>
        <v>0</v>
      </c>
      <c r="H14" s="412">
        <f>+PSSA3_3101!G14+PSSA3_3102!G14+PSSA3_3103!G14+PSSA3_3104!G14</f>
        <v>0</v>
      </c>
      <c r="I14" s="424">
        <f t="shared" si="1"/>
        <v>0</v>
      </c>
      <c r="J14" s="328">
        <f t="shared" si="2"/>
        <v>0</v>
      </c>
    </row>
    <row r="15" spans="2:10">
      <c r="B15" s="395">
        <f>+PSSA3_3101!A15</f>
        <v>0</v>
      </c>
      <c r="C15" s="321"/>
      <c r="D15" s="322"/>
      <c r="E15" s="395">
        <f>+PSSA3_3101!D15+PSSA3_3102!D15+PSSA3_3103!D15+PSSA3_3104!D15</f>
        <v>0</v>
      </c>
      <c r="F15" s="395">
        <f>+PSSA3_3101!E15</f>
        <v>0</v>
      </c>
      <c r="G15" s="325">
        <f t="shared" si="0"/>
        <v>0</v>
      </c>
      <c r="H15" s="412">
        <f>+PSSA3_3101!G15+PSSA3_3102!G15+PSSA3_3103!G15+PSSA3_3104!G15</f>
        <v>0</v>
      </c>
      <c r="I15" s="424">
        <f t="shared" si="1"/>
        <v>0</v>
      </c>
      <c r="J15" s="328">
        <f t="shared" si="2"/>
        <v>0</v>
      </c>
    </row>
    <row r="16" spans="2:10">
      <c r="B16" s="395">
        <f>+PSSA3_3101!A16</f>
        <v>0</v>
      </c>
      <c r="C16" s="321"/>
      <c r="D16" s="322"/>
      <c r="E16" s="395">
        <f>+PSSA3_3101!D16+PSSA3_3102!D16+PSSA3_3103!D16+PSSA3_3104!D16</f>
        <v>0</v>
      </c>
      <c r="F16" s="395">
        <f>+PSSA3_3101!E16</f>
        <v>0</v>
      </c>
      <c r="G16" s="325">
        <f t="shared" si="0"/>
        <v>0</v>
      </c>
      <c r="H16" s="412">
        <f>+PSSA3_3101!G16+PSSA3_3102!G16+PSSA3_3103!G16+PSSA3_3104!G16</f>
        <v>0</v>
      </c>
      <c r="I16" s="424">
        <f t="shared" si="1"/>
        <v>0</v>
      </c>
      <c r="J16" s="328">
        <f t="shared" si="2"/>
        <v>0</v>
      </c>
    </row>
    <row r="17" spans="2:10">
      <c r="B17" s="395">
        <f>+PSSA3_3101!A17</f>
        <v>0</v>
      </c>
      <c r="C17" s="321"/>
      <c r="D17" s="322"/>
      <c r="E17" s="395">
        <f>+PSSA3_3101!D17+PSSA3_3102!D17+PSSA3_3103!D17+PSSA3_3104!D17</f>
        <v>0</v>
      </c>
      <c r="F17" s="395">
        <f>+PSSA3_3101!E17</f>
        <v>0</v>
      </c>
      <c r="G17" s="325">
        <f t="shared" si="0"/>
        <v>0</v>
      </c>
      <c r="H17" s="412">
        <f>+PSSA3_3101!G17+PSSA3_3102!G17+PSSA3_3103!G17+PSSA3_3104!G17</f>
        <v>0</v>
      </c>
      <c r="I17" s="424">
        <f t="shared" si="1"/>
        <v>0</v>
      </c>
      <c r="J17" s="328">
        <f t="shared" si="2"/>
        <v>0</v>
      </c>
    </row>
    <row r="18" spans="2:10">
      <c r="B18" s="395">
        <f>+PSSA3_3101!A18</f>
        <v>0</v>
      </c>
      <c r="C18" s="321"/>
      <c r="D18" s="322"/>
      <c r="E18" s="395">
        <f>+PSSA3_3101!D18+PSSA3_3102!D18+PSSA3_3103!D18+PSSA3_3104!D18</f>
        <v>0</v>
      </c>
      <c r="F18" s="395">
        <f>+PSSA3_3101!E18</f>
        <v>0</v>
      </c>
      <c r="G18" s="325">
        <f t="shared" si="0"/>
        <v>0</v>
      </c>
      <c r="H18" s="412">
        <f>+PSSA3_3101!G18+PSSA3_3102!G18+PSSA3_3103!G18+PSSA3_3104!G18</f>
        <v>0</v>
      </c>
      <c r="I18" s="424">
        <f t="shared" si="1"/>
        <v>0</v>
      </c>
      <c r="J18" s="328">
        <f t="shared" si="2"/>
        <v>0</v>
      </c>
    </row>
    <row r="19" spans="2:10">
      <c r="B19" s="395">
        <f>+PSSA3_3101!A19</f>
        <v>0</v>
      </c>
      <c r="C19" s="321"/>
      <c r="D19" s="322"/>
      <c r="E19" s="395">
        <f>+PSSA3_3101!D19+PSSA3_3102!D19+PSSA3_3103!D19+PSSA3_3104!D19</f>
        <v>0</v>
      </c>
      <c r="F19" s="395">
        <f>+PSSA3_3101!E19</f>
        <v>0</v>
      </c>
      <c r="G19" s="325">
        <f t="shared" si="0"/>
        <v>0</v>
      </c>
      <c r="H19" s="412">
        <f>+PSSA3_3101!G19+PSSA3_3102!G19+PSSA3_3103!G19+PSSA3_3104!G19</f>
        <v>0</v>
      </c>
      <c r="I19" s="424">
        <f t="shared" si="1"/>
        <v>0</v>
      </c>
      <c r="J19" s="328">
        <f t="shared" si="2"/>
        <v>0</v>
      </c>
    </row>
    <row r="20" spans="2:10">
      <c r="B20" s="395">
        <f>+PSSA3_3101!A20</f>
        <v>0</v>
      </c>
      <c r="C20" s="321"/>
      <c r="D20" s="322"/>
      <c r="E20" s="395">
        <f>+PSSA3_3101!D20+PSSA3_3102!D20+PSSA3_3103!D20+PSSA3_3104!D20</f>
        <v>0</v>
      </c>
      <c r="F20" s="395">
        <f>+PSSA3_3101!E20</f>
        <v>0</v>
      </c>
      <c r="G20" s="325">
        <f t="shared" si="0"/>
        <v>0</v>
      </c>
      <c r="H20" s="412">
        <f>+PSSA3_3101!G20+PSSA3_3102!G20+PSSA3_3103!G20+PSSA3_3104!G20</f>
        <v>0</v>
      </c>
      <c r="I20" s="424">
        <f t="shared" si="1"/>
        <v>0</v>
      </c>
      <c r="J20" s="328">
        <f t="shared" si="2"/>
        <v>0</v>
      </c>
    </row>
    <row r="21" spans="2:10">
      <c r="B21" s="395">
        <f>+PSSA3_3101!A21</f>
        <v>0</v>
      </c>
      <c r="C21" s="321"/>
      <c r="D21" s="322"/>
      <c r="E21" s="395">
        <f>+PSSA3_3101!D21+PSSA3_3102!D21+PSSA3_3103!D21+PSSA3_3104!D21</f>
        <v>0</v>
      </c>
      <c r="F21" s="395">
        <f>+PSSA3_3101!E21</f>
        <v>0</v>
      </c>
      <c r="G21" s="325">
        <f t="shared" si="0"/>
        <v>0</v>
      </c>
      <c r="H21" s="412">
        <f>+PSSA3_3101!G21+PSSA3_3102!G21+PSSA3_3103!G21+PSSA3_3104!G21</f>
        <v>0</v>
      </c>
      <c r="I21" s="424">
        <f t="shared" si="1"/>
        <v>0</v>
      </c>
      <c r="J21" s="328">
        <f t="shared" si="2"/>
        <v>0</v>
      </c>
    </row>
    <row r="22" spans="2:10">
      <c r="B22" s="395">
        <f>+PSSA3_3101!A22</f>
        <v>0</v>
      </c>
      <c r="C22" s="321"/>
      <c r="D22" s="322"/>
      <c r="E22" s="395">
        <f>+PSSA3_3101!D22+PSSA3_3102!D22+PSSA3_3103!D22+PSSA3_3104!D22</f>
        <v>0</v>
      </c>
      <c r="F22" s="395">
        <f>+PSSA3_3101!E22</f>
        <v>0</v>
      </c>
      <c r="G22" s="325">
        <f t="shared" si="0"/>
        <v>0</v>
      </c>
      <c r="H22" s="412">
        <f>+PSSA3_3101!G22+PSSA3_3102!G22+PSSA3_3103!G22+PSSA3_3104!G22</f>
        <v>0</v>
      </c>
      <c r="I22" s="424">
        <f t="shared" si="1"/>
        <v>0</v>
      </c>
      <c r="J22" s="328">
        <f t="shared" si="2"/>
        <v>0</v>
      </c>
    </row>
    <row r="23" spans="2:10">
      <c r="B23" s="395">
        <f>+PSSA3_3101!A23</f>
        <v>0</v>
      </c>
      <c r="C23" s="321"/>
      <c r="D23" s="322"/>
      <c r="E23" s="395">
        <f>+PSSA3_3101!D23+PSSA3_3102!D23+PSSA3_3103!D23+PSSA3_3104!D23</f>
        <v>0</v>
      </c>
      <c r="F23" s="395">
        <f>+PSSA3_3101!E23</f>
        <v>0</v>
      </c>
      <c r="G23" s="325">
        <f t="shared" si="0"/>
        <v>0</v>
      </c>
      <c r="H23" s="412">
        <f>+PSSA3_3101!G23+PSSA3_3102!G23+PSSA3_3103!G23+PSSA3_3104!G23</f>
        <v>0</v>
      </c>
      <c r="I23" s="424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428">
        <f>SUM(H12:H23)</f>
        <v>0</v>
      </c>
      <c r="I24" s="428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395">
        <f>+PSSA3_3101!A26</f>
        <v>0</v>
      </c>
      <c r="C26" s="395">
        <f>+PSSA3_3101!B26</f>
        <v>0</v>
      </c>
      <c r="D26" s="395" t="str">
        <f>+PSSA3_3101!C26</f>
        <v>depreciation</v>
      </c>
      <c r="E26" s="337">
        <v>0</v>
      </c>
      <c r="F26" s="338">
        <v>0</v>
      </c>
      <c r="G26" s="395">
        <f>+PSSA3_3101!F26+PSSA3_3102!F26+PSSA3_3103!F26+PSSA3_3104!F26</f>
        <v>0</v>
      </c>
      <c r="H26" s="412">
        <f>+PSSA3_3101!G26+PSSA3_3102!G26+PSSA3_3103!G26+PSSA3_3104!G26</f>
        <v>0</v>
      </c>
      <c r="I26" s="412">
        <f>+PSSA3_3101!H26+PSSA3_3102!H26+PSSA3_3103!H26+PSSA3_3104!H26</f>
        <v>0</v>
      </c>
      <c r="J26" s="328">
        <f t="shared" ref="J26:J31" si="3">+G26-I26</f>
        <v>0</v>
      </c>
    </row>
    <row r="27" spans="2:10">
      <c r="B27" s="395">
        <f>+PSSA3_3101!A27</f>
        <v>0</v>
      </c>
      <c r="C27" s="395">
        <f>+PSSA3_3101!B27</f>
        <v>0</v>
      </c>
      <c r="D27" s="395" t="str">
        <f>+PSSA3_3101!C27</f>
        <v>depreciation</v>
      </c>
      <c r="E27" s="323">
        <v>0</v>
      </c>
      <c r="F27" s="342">
        <v>0</v>
      </c>
      <c r="G27" s="395">
        <f>+PSSA3_3101!F27+PSSA3_3102!F27+PSSA3_3103!F27+PSSA3_3104!F27</f>
        <v>0</v>
      </c>
      <c r="H27" s="412">
        <f>+PSSA3_3101!G27+PSSA3_3102!G27+PSSA3_3103!G27+PSSA3_3104!G27</f>
        <v>0</v>
      </c>
      <c r="I27" s="412">
        <f>+PSSA3_3101!H27+PSSA3_3102!H27+PSSA3_3103!H27+PSSA3_3104!H27</f>
        <v>0</v>
      </c>
      <c r="J27" s="328">
        <f t="shared" si="3"/>
        <v>0</v>
      </c>
    </row>
    <row r="28" spans="2:10">
      <c r="B28" s="395">
        <f>+PSSA3_3101!A28</f>
        <v>0</v>
      </c>
      <c r="C28" s="395">
        <f>+PSSA3_3101!B28</f>
        <v>0</v>
      </c>
      <c r="D28" s="395" t="str">
        <f>+PSSA3_3101!C28</f>
        <v>depreciation</v>
      </c>
      <c r="E28" s="323">
        <v>0</v>
      </c>
      <c r="F28" s="342">
        <v>0</v>
      </c>
      <c r="G28" s="395">
        <f>+PSSA3_3101!F28+PSSA3_3102!F28+PSSA3_3103!F28+PSSA3_3104!F28</f>
        <v>0</v>
      </c>
      <c r="H28" s="412">
        <f>+PSSA3_3101!G28+PSSA3_3102!G28+PSSA3_3103!G28+PSSA3_3104!G28</f>
        <v>0</v>
      </c>
      <c r="I28" s="412">
        <f>+PSSA3_3101!H28+PSSA3_3102!H28+PSSA3_3103!H28+PSSA3_3104!H28</f>
        <v>0</v>
      </c>
      <c r="J28" s="328">
        <f t="shared" si="3"/>
        <v>0</v>
      </c>
    </row>
    <row r="29" spans="2:10">
      <c r="B29" s="395">
        <f>+PSSA3_3101!A29</f>
        <v>0</v>
      </c>
      <c r="C29" s="395">
        <f>+PSSA3_3101!B29</f>
        <v>0</v>
      </c>
      <c r="D29" s="395" t="str">
        <f>+PSSA3_3101!C29</f>
        <v>depreciation</v>
      </c>
      <c r="E29" s="323">
        <v>0</v>
      </c>
      <c r="F29" s="342">
        <v>0</v>
      </c>
      <c r="G29" s="395">
        <f>+PSSA3_3101!F29+PSSA3_3102!F29+PSSA3_3103!F29+PSSA3_3104!F29</f>
        <v>0</v>
      </c>
      <c r="H29" s="412">
        <f>+PSSA3_3101!G29+PSSA3_3102!G29+PSSA3_3103!G29+PSSA3_3104!G29</f>
        <v>0</v>
      </c>
      <c r="I29" s="412">
        <f>+PSSA3_3101!H29+PSSA3_3102!H29+PSSA3_3103!H29+PSSA3_3104!H29</f>
        <v>0</v>
      </c>
      <c r="J29" s="328">
        <f t="shared" si="3"/>
        <v>0</v>
      </c>
    </row>
    <row r="30" spans="2:10">
      <c r="B30" s="395">
        <f>+PSSA3_3101!A30</f>
        <v>0</v>
      </c>
      <c r="C30" s="395">
        <f>+PSSA3_3101!B30</f>
        <v>0</v>
      </c>
      <c r="D30" s="395" t="str">
        <f>+PSSA3_3101!C30</f>
        <v>depreciation</v>
      </c>
      <c r="E30" s="323">
        <v>0</v>
      </c>
      <c r="F30" s="342">
        <v>0</v>
      </c>
      <c r="G30" s="395">
        <f>+PSSA3_3101!F30+PSSA3_3102!F30+PSSA3_3103!F30+PSSA3_3104!F30</f>
        <v>0</v>
      </c>
      <c r="H30" s="412">
        <f>+PSSA3_3101!G30+PSSA3_3102!G30+PSSA3_3103!G30+PSSA3_3104!G30</f>
        <v>0</v>
      </c>
      <c r="I30" s="412">
        <f>+PSSA3_3101!H30+PSSA3_3102!H30+PSSA3_3103!H30+PSSA3_3104!H30</f>
        <v>0</v>
      </c>
      <c r="J30" s="328">
        <f t="shared" si="3"/>
        <v>0</v>
      </c>
    </row>
    <row r="31" spans="2:10">
      <c r="B31" s="395">
        <f>+PSSA3_3101!A31</f>
        <v>0</v>
      </c>
      <c r="C31" s="395">
        <f>+PSSA3_3101!B31</f>
        <v>0</v>
      </c>
      <c r="D31" s="395" t="str">
        <f>+PSSA3_3101!C31</f>
        <v>depreciation</v>
      </c>
      <c r="E31" s="344">
        <v>0</v>
      </c>
      <c r="F31" s="344">
        <v>0</v>
      </c>
      <c r="G31" s="395">
        <f>+PSSA3_3101!F31+PSSA3_3102!F31+PSSA3_3103!F31+PSSA3_3104!F31</f>
        <v>0</v>
      </c>
      <c r="H31" s="412">
        <f>+PSSA3_3101!G31+PSSA3_3102!G31+PSSA3_3103!G31+PSSA3_3104!G31</f>
        <v>0</v>
      </c>
      <c r="I31" s="412">
        <f>+PSSA3_3101!H31+PSSA3_3102!H31+PSSA3_3103!H31+PSSA3_3104!H31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+PSSA3_3101!C35+PSSA3_3102!C35+PSSA3_3103!C35+PSSA3_3104!C35</f>
        <v>0</v>
      </c>
      <c r="E35" s="357">
        <f>+PSSA3_3101!D35</f>
        <v>0</v>
      </c>
      <c r="F35" s="395">
        <f>+PSSA3_3101!E35+PSSA3_3102!E35+PSSA3_3103!E35+PSSA3_3104!E35</f>
        <v>0</v>
      </c>
      <c r="G35" s="395">
        <f>+PSSA3_3101!F35+PSSA3_3102!F35+PSSA3_3103!F35+PSSA3_3104!F35</f>
        <v>0</v>
      </c>
      <c r="H35" s="412">
        <f>+PSSA3_3101!G35+PSSA3_3102!G35+PSSA3_3103!G35+PSSA3_3104!G35</f>
        <v>0</v>
      </c>
      <c r="I35" s="412">
        <f>+PSSA3_3101!H35+PSSA3_3102!H35+PSSA3_3103!H35+PSSA3_3104!H35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+PSSA3_3101!C36+PSSA3_3102!C36+PSSA3_3103!C36+PSSA3_3104!C36</f>
        <v>0</v>
      </c>
      <c r="E36" s="357">
        <f>+PSSA3_3101!D36</f>
        <v>0</v>
      </c>
      <c r="F36" s="395">
        <f>+PSSA3_3101!E36+PSSA3_3102!E36+PSSA3_3103!E36+PSSA3_3104!E36</f>
        <v>0</v>
      </c>
      <c r="G36" s="395">
        <f>+PSSA3_3101!F36+PSSA3_3102!F36+PSSA3_3103!F36+PSSA3_3104!F36</f>
        <v>0</v>
      </c>
      <c r="H36" s="412">
        <f>+PSSA3_3101!G36+PSSA3_3102!G36+PSSA3_3103!G36+PSSA3_3104!G36</f>
        <v>0</v>
      </c>
      <c r="I36" s="412">
        <f>+PSSA3_3101!H36+PSSA3_3102!H36+PSSA3_3103!H36+PSSA3_3104!H36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+PSSA3_3101!C37+PSSA3_3102!C37+PSSA3_3103!C37+PSSA3_3104!C37</f>
        <v>0</v>
      </c>
      <c r="E37" s="357">
        <f>+PSSA3_3101!D37</f>
        <v>0</v>
      </c>
      <c r="F37" s="395">
        <f>+PSSA3_3101!E37+PSSA3_3102!E37+PSSA3_3103!E37+PSSA3_3104!E37</f>
        <v>0</v>
      </c>
      <c r="G37" s="395">
        <f>+PSSA3_3101!F37+PSSA3_3102!F37+PSSA3_3103!F37+PSSA3_3104!F37</f>
        <v>0</v>
      </c>
      <c r="H37" s="412">
        <f>+PSSA3_3101!G37+PSSA3_3102!G37+PSSA3_3103!G37+PSSA3_3104!G37</f>
        <v>0</v>
      </c>
      <c r="I37" s="412">
        <f>+PSSA3_3101!H37+PSSA3_3102!H37+PSSA3_3103!H37+PSSA3_3104!H37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+PSSA3_3101!C38+PSSA3_3102!C38+PSSA3_3103!C38+PSSA3_3104!C38</f>
        <v>0</v>
      </c>
      <c r="E38" s="357">
        <f>+PSSA3_3101!D38</f>
        <v>0</v>
      </c>
      <c r="F38" s="395">
        <f>+PSSA3_3101!E38+PSSA3_3102!E38+PSSA3_3103!E38+PSSA3_3104!E38</f>
        <v>0</v>
      </c>
      <c r="G38" s="395">
        <f>+PSSA3_3101!F38+PSSA3_3102!F38+PSSA3_3103!F38+PSSA3_3104!F38</f>
        <v>0</v>
      </c>
      <c r="H38" s="412">
        <f>+PSSA3_3101!G38+PSSA3_3102!G38+PSSA3_3103!G38+PSSA3_3104!G38</f>
        <v>0</v>
      </c>
      <c r="I38" s="412">
        <f>+PSSA3_3101!H38+PSSA3_3102!H38+PSSA3_3103!H38+PSSA3_3104!H38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+PSSA3_3101!C40+PSSA3_3102!C40+PSSA3_3103!C40+PSSA3_3104!C40</f>
        <v>0</v>
      </c>
      <c r="E40" s="357">
        <f>+PSSA3_3101!D40</f>
        <v>0</v>
      </c>
      <c r="F40" s="395">
        <f>+PSSA3_3101!E40+PSSA3_3102!E40+PSSA3_3103!E40+PSSA3_3104!E40</f>
        <v>0</v>
      </c>
      <c r="G40" s="395">
        <f>+PSSA3_3101!F40+PSSA3_3102!F40+PSSA3_3103!F40+PSSA3_3104!F40</f>
        <v>0</v>
      </c>
      <c r="H40" s="412">
        <f>+PSSA3_3101!G40+PSSA3_3102!G40+PSSA3_3103!G40+PSSA3_3104!G40</f>
        <v>0</v>
      </c>
      <c r="I40" s="412">
        <f>+PSSA3_3101!H40+PSSA3_3102!H40+PSSA3_3103!H40+PSSA3_3104!H40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+PSSA3_3101!C41+PSSA3_3102!C41+PSSA3_3103!C41+PSSA3_3104!C41</f>
        <v>0</v>
      </c>
      <c r="E41" s="357">
        <f>+PSSA3_3101!D41</f>
        <v>0</v>
      </c>
      <c r="F41" s="395">
        <f>+PSSA3_3101!E41+PSSA3_3102!E41+PSSA3_3103!E41+PSSA3_3104!E41</f>
        <v>0</v>
      </c>
      <c r="G41" s="395">
        <f>+PSSA3_3101!F41+PSSA3_3102!F41+PSSA3_3103!F41+PSSA3_3104!F41</f>
        <v>0</v>
      </c>
      <c r="H41" s="412">
        <f>+PSSA3_3101!G41+PSSA3_3102!G41+PSSA3_3103!G41+PSSA3_3104!G41</f>
        <v>0</v>
      </c>
      <c r="I41" s="412">
        <f>+PSSA3_3101!H41+PSSA3_3102!H41+PSSA3_3103!H41+PSSA3_3104!H41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+PSSA3_3101!C42+PSSA3_3102!C42+PSSA3_3103!C42+PSSA3_3104!C42</f>
        <v>0</v>
      </c>
      <c r="E42" s="357">
        <f>+PSSA3_3101!D42</f>
        <v>0</v>
      </c>
      <c r="F42" s="395">
        <f>+PSSA3_3101!E42+PSSA3_3102!E42+PSSA3_3103!E42+PSSA3_3104!E42</f>
        <v>0</v>
      </c>
      <c r="G42" s="395">
        <f>+PSSA3_3101!F42+PSSA3_3102!F42+PSSA3_3103!F42+PSSA3_3104!F42</f>
        <v>0</v>
      </c>
      <c r="H42" s="412">
        <f>+PSSA3_3101!G42+PSSA3_3102!G42+PSSA3_3103!G42+PSSA3_3104!G42</f>
        <v>0</v>
      </c>
      <c r="I42" s="412">
        <f>+PSSA3_3101!H42+PSSA3_3102!H42+PSSA3_3103!H42+PSSA3_3104!H42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+PSSA3_3101!C43+PSSA3_3102!C43+PSSA3_3103!C43+PSSA3_3104!C43</f>
        <v>0</v>
      </c>
      <c r="E43" s="357">
        <f>+PSSA3_3101!D43</f>
        <v>0</v>
      </c>
      <c r="F43" s="395">
        <f>+PSSA3_3101!E43+PSSA3_3102!E43+PSSA3_3103!E43+PSSA3_3104!E43</f>
        <v>0</v>
      </c>
      <c r="G43" s="395">
        <f>+PSSA3_3101!F43+PSSA3_3102!F43+PSSA3_3103!F43+PSSA3_3104!F43</f>
        <v>0</v>
      </c>
      <c r="H43" s="412">
        <f>+PSSA3_3101!G43+PSSA3_3102!G43+PSSA3_3103!G43+PSSA3_3104!G43</f>
        <v>0</v>
      </c>
      <c r="I43" s="412">
        <f>+PSSA3_3101!H43+PSSA3_3102!H43+PSSA3_3103!H43+PSSA3_3104!H43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+PSSA3_3101!C44+PSSA3_3102!C44+PSSA3_3103!C44+PSSA3_3104!C44</f>
        <v>0</v>
      </c>
      <c r="E44" s="357">
        <f>+PSSA3_3101!D44</f>
        <v>0</v>
      </c>
      <c r="F44" s="395">
        <f>+PSSA3_3101!E44+PSSA3_3102!E44+PSSA3_3103!E44+PSSA3_3104!E44</f>
        <v>0</v>
      </c>
      <c r="G44" s="395">
        <f>+PSSA3_3101!F44+PSSA3_3102!F44+PSSA3_3103!F44+PSSA3_3104!F44</f>
        <v>0</v>
      </c>
      <c r="H44" s="412">
        <f>+PSSA3_3101!G44+PSSA3_3102!G44+PSSA3_3103!G44+PSSA3_3104!G44</f>
        <v>0</v>
      </c>
      <c r="I44" s="412">
        <f>+PSSA3_3101!H44+PSSA3_3102!H44+PSSA3_3103!H44+PSSA3_3104!H44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+PSSA3_3101!C45+PSSA3_3102!C45+PSSA3_3103!C45+PSSA3_3104!C45</f>
        <v>0</v>
      </c>
      <c r="E45" s="357">
        <f>+PSSA3_3101!D45</f>
        <v>0</v>
      </c>
      <c r="F45" s="395">
        <f>+PSSA3_3101!E45+PSSA3_3102!E45+PSSA3_3103!E45+PSSA3_3104!E45</f>
        <v>0</v>
      </c>
      <c r="G45" s="395">
        <f>+PSSA3_3101!F45+PSSA3_3102!F45+PSSA3_3103!F45+PSSA3_3104!F45</f>
        <v>0</v>
      </c>
      <c r="H45" s="412">
        <f>+PSSA3_3101!G45+PSSA3_3102!G45+PSSA3_3103!G45+PSSA3_3104!G45</f>
        <v>0</v>
      </c>
      <c r="I45" s="412">
        <f>+PSSA3_3101!H45+PSSA3_3102!H45+PSSA3_3103!H45+PSSA3_3104!H45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+PSSA3_3101!C46+PSSA3_3102!C46+PSSA3_3103!C46+PSSA3_3104!C46</f>
        <v>0</v>
      </c>
      <c r="E46" s="357">
        <f>+PSSA3_3101!D46</f>
        <v>0</v>
      </c>
      <c r="F46" s="395">
        <f>+PSSA3_3101!E46+PSSA3_3102!E46+PSSA3_3103!E46+PSSA3_3104!E46</f>
        <v>0</v>
      </c>
      <c r="G46" s="395">
        <f>+PSSA3_3101!F46+PSSA3_3102!F46+PSSA3_3103!F46+PSSA3_3104!F46</f>
        <v>0</v>
      </c>
      <c r="H46" s="412">
        <f>+PSSA3_3101!G46+PSSA3_3102!G46+PSSA3_3103!G46+PSSA3_3104!G46</f>
        <v>0</v>
      </c>
      <c r="I46" s="412">
        <f>+PSSA3_3101!H46+PSSA3_3102!H46+PSSA3_3103!H46+PSSA3_3104!H46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51"/>
      <c r="J49" s="205"/>
      <c r="L49" s="16" t="s">
        <v>50</v>
      </c>
    </row>
    <row r="50" spans="2:12">
      <c r="B50" s="185" t="s">
        <v>140</v>
      </c>
      <c r="C50" s="18"/>
      <c r="D50" s="395">
        <f>+PSSA3_3101!C50+PSSA3_3102!C50+PSSA3_3103!C50+PSSA3_3104!C50</f>
        <v>0</v>
      </c>
      <c r="E50" s="52" t="str">
        <f>+'[1]PSS-A1_Prime'!G54</f>
        <v>1. LABOUR</v>
      </c>
      <c r="F50" s="365"/>
      <c r="G50" s="395">
        <f>+PSSA3_3101!F50+PSSA3_3102!F50+PSSA3_3103!F50+PSSA3_3104!F50</f>
        <v>0</v>
      </c>
      <c r="H50" s="364"/>
      <c r="I50" s="412">
        <f>+PSSA3_3101!H50+PSSA3_3102!H50+PSSA3_3103!H50+PSSA3_3104!H50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+PSSA3_3101!C51+PSSA3_3102!C51+PSSA3_3103!C51+PSSA3_3104!C51</f>
        <v>0</v>
      </c>
      <c r="E51" s="52">
        <f>+'[1]PSS-A1_Prime'!G55</f>
        <v>0</v>
      </c>
      <c r="F51" s="365"/>
      <c r="G51" s="395">
        <f>+PSSA3_3101!F51+PSSA3_3102!F51+PSSA3_3103!F51+PSSA3_3104!F51</f>
        <v>0</v>
      </c>
      <c r="H51" s="364"/>
      <c r="I51" s="412">
        <f>+PSSA3_3101!H51+PSSA3_3102!H51+PSSA3_3103!H51+PSSA3_3104!H51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+PSSA3_3101!H52+PSSA3_3102!H52+PSSA3_3103!H52+PSSA3_3104!H52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+PSSA3_4101!F3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163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+PSSA3_4101!A12</f>
        <v>0</v>
      </c>
      <c r="C12" s="321"/>
      <c r="D12" s="322"/>
      <c r="E12" s="395">
        <f>+PSSA3_4101!D12+PSSA3_4102!D12+PSSA3_4103!D12+PSSA3_4104!D12</f>
        <v>0</v>
      </c>
      <c r="F12" s="395">
        <f>+PSSA3_4101!E12</f>
        <v>0</v>
      </c>
      <c r="G12" s="325">
        <f>+E12*F12</f>
        <v>0</v>
      </c>
      <c r="H12" s="395">
        <f>+PSSA3_4101!G12+PSSA3_4102!G12+PSSA3_4103!G12+PSSA3_4104!G12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+PSSA3_4101!A13</f>
        <v>0</v>
      </c>
      <c r="C13" s="321"/>
      <c r="D13" s="322"/>
      <c r="E13" s="395">
        <f>+PSSA3_4101!D13+PSSA3_4102!D13+PSSA3_4103!D13+PSSA3_4104!D13</f>
        <v>0</v>
      </c>
      <c r="F13" s="395">
        <f>+PSSA3_4101!E13</f>
        <v>0</v>
      </c>
      <c r="G13" s="325">
        <f t="shared" ref="G13:G23" si="0">+E13*F13</f>
        <v>0</v>
      </c>
      <c r="H13" s="395">
        <f>+PSSA3_4101!G13+PSSA3_4102!G13+PSSA3_4103!G13+PSSA3_4104!G13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+PSSA3_4101!A14</f>
        <v>0</v>
      </c>
      <c r="C14" s="321"/>
      <c r="D14" s="322"/>
      <c r="E14" s="395">
        <f>+PSSA3_4101!D14+PSSA3_4102!D14+PSSA3_4103!D14+PSSA3_4104!D14</f>
        <v>0</v>
      </c>
      <c r="F14" s="395">
        <f>+PSSA3_4101!E14</f>
        <v>0</v>
      </c>
      <c r="G14" s="325">
        <f t="shared" si="0"/>
        <v>0</v>
      </c>
      <c r="H14" s="395">
        <f>+PSSA3_4101!G14+PSSA3_4102!G14+PSSA3_4103!G14+PSSA3_4104!G14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+PSSA3_4101!A15</f>
        <v>0</v>
      </c>
      <c r="C15" s="321"/>
      <c r="D15" s="322"/>
      <c r="E15" s="395">
        <f>+PSSA3_4101!D15+PSSA3_4102!D15+PSSA3_4103!D15+PSSA3_4104!D15</f>
        <v>0</v>
      </c>
      <c r="F15" s="395">
        <f>+PSSA3_4101!E15</f>
        <v>0</v>
      </c>
      <c r="G15" s="325">
        <f t="shared" si="0"/>
        <v>0</v>
      </c>
      <c r="H15" s="395">
        <f>+PSSA3_4101!G15+PSSA3_4102!G15+PSSA3_4103!G15+PSSA3_4104!G15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+PSSA3_4101!A16</f>
        <v>0</v>
      </c>
      <c r="C16" s="321"/>
      <c r="D16" s="322"/>
      <c r="E16" s="395">
        <f>+PSSA3_4101!D16+PSSA3_4102!D16+PSSA3_4103!D16+PSSA3_4104!D16</f>
        <v>0</v>
      </c>
      <c r="F16" s="395">
        <f>+PSSA3_4101!E16</f>
        <v>0</v>
      </c>
      <c r="G16" s="325">
        <f t="shared" si="0"/>
        <v>0</v>
      </c>
      <c r="H16" s="395">
        <f>+PSSA3_4101!G16+PSSA3_4102!G16+PSSA3_4103!G16+PSSA3_4104!G16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+PSSA3_4101!A17</f>
        <v>0</v>
      </c>
      <c r="C17" s="321"/>
      <c r="D17" s="322"/>
      <c r="E17" s="395">
        <f>+PSSA3_4101!D17+PSSA3_4102!D17+PSSA3_4103!D17+PSSA3_4104!D17</f>
        <v>0</v>
      </c>
      <c r="F17" s="395">
        <f>+PSSA3_4101!E17</f>
        <v>0</v>
      </c>
      <c r="G17" s="325">
        <f t="shared" si="0"/>
        <v>0</v>
      </c>
      <c r="H17" s="395">
        <f>+PSSA3_4101!G17+PSSA3_4102!G17+PSSA3_4103!G17+PSSA3_4104!G17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+PSSA3_4101!A18</f>
        <v>0</v>
      </c>
      <c r="C18" s="321"/>
      <c r="D18" s="322"/>
      <c r="E18" s="395">
        <f>+PSSA3_4101!D18+PSSA3_4102!D18+PSSA3_4103!D18+PSSA3_4104!D18</f>
        <v>0</v>
      </c>
      <c r="F18" s="395">
        <f>+PSSA3_4101!E18</f>
        <v>0</v>
      </c>
      <c r="G18" s="325">
        <f t="shared" si="0"/>
        <v>0</v>
      </c>
      <c r="H18" s="395">
        <f>+PSSA3_4101!G18+PSSA3_4102!G18+PSSA3_4103!G18+PSSA3_4104!G18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+PSSA3_4101!A19</f>
        <v>0</v>
      </c>
      <c r="C19" s="321"/>
      <c r="D19" s="322"/>
      <c r="E19" s="395">
        <f>+PSSA3_4101!D19+PSSA3_4102!D19+PSSA3_4103!D19+PSSA3_4104!D19</f>
        <v>0</v>
      </c>
      <c r="F19" s="395">
        <f>+PSSA3_4101!E19</f>
        <v>0</v>
      </c>
      <c r="G19" s="325">
        <f t="shared" si="0"/>
        <v>0</v>
      </c>
      <c r="H19" s="395">
        <f>+PSSA3_4101!G19+PSSA3_4102!G19+PSSA3_4103!G19+PSSA3_4104!G19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+PSSA3_4101!A20</f>
        <v>0</v>
      </c>
      <c r="C20" s="321"/>
      <c r="D20" s="322"/>
      <c r="E20" s="395">
        <f>+PSSA3_4101!D20+PSSA3_4102!D20+PSSA3_4103!D20+PSSA3_4104!D20</f>
        <v>0</v>
      </c>
      <c r="F20" s="395">
        <f>+PSSA3_4101!E20</f>
        <v>0</v>
      </c>
      <c r="G20" s="325">
        <f t="shared" si="0"/>
        <v>0</v>
      </c>
      <c r="H20" s="395">
        <f>+PSSA3_4101!G20+PSSA3_4102!G20+PSSA3_4103!G20+PSSA3_4104!G20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+PSSA3_4101!A21</f>
        <v>0</v>
      </c>
      <c r="C21" s="321"/>
      <c r="D21" s="322"/>
      <c r="E21" s="395">
        <f>+PSSA3_4101!D21+PSSA3_4102!D21+PSSA3_4103!D21+PSSA3_4104!D21</f>
        <v>0</v>
      </c>
      <c r="F21" s="395">
        <f>+PSSA3_4101!E21</f>
        <v>0</v>
      </c>
      <c r="G21" s="325">
        <f t="shared" si="0"/>
        <v>0</v>
      </c>
      <c r="H21" s="395">
        <f>+PSSA3_4101!G21+PSSA3_4102!G21+PSSA3_4103!G21+PSSA3_4104!G21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+PSSA3_4101!A22</f>
        <v>0</v>
      </c>
      <c r="C22" s="321"/>
      <c r="D22" s="322"/>
      <c r="E22" s="395">
        <f>+PSSA3_4101!D22+PSSA3_4102!D22+PSSA3_4103!D22+PSSA3_4104!D22</f>
        <v>0</v>
      </c>
      <c r="F22" s="395">
        <f>+PSSA3_4101!E22</f>
        <v>0</v>
      </c>
      <c r="G22" s="325">
        <f t="shared" si="0"/>
        <v>0</v>
      </c>
      <c r="H22" s="395">
        <f>+PSSA3_4101!G22+PSSA3_4102!G22+PSSA3_4103!G22+PSSA3_4104!G22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+PSSA3_4101!A23</f>
        <v>0</v>
      </c>
      <c r="C23" s="321"/>
      <c r="D23" s="322"/>
      <c r="E23" s="395">
        <f>+PSSA3_4101!D23+PSSA3_4102!D23+PSSA3_4103!D23+PSSA3_4104!D23</f>
        <v>0</v>
      </c>
      <c r="F23" s="395">
        <f>+PSSA3_4101!E23</f>
        <v>0</v>
      </c>
      <c r="G23" s="325">
        <f t="shared" si="0"/>
        <v>0</v>
      </c>
      <c r="H23" s="395">
        <f>+PSSA3_4101!G23+PSSA3_4102!G23+PSSA3_4103!G23+PSSA3_4104!G23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395">
        <f>+PSSA3_4101!A26</f>
        <v>0</v>
      </c>
      <c r="C26" s="395">
        <f>+PSSA3_4101!B26</f>
        <v>0</v>
      </c>
      <c r="D26" s="395" t="str">
        <f>+PSSA3_4101!C26</f>
        <v>depreciation</v>
      </c>
      <c r="E26" s="337">
        <v>0</v>
      </c>
      <c r="F26" s="338">
        <v>0</v>
      </c>
      <c r="G26" s="395">
        <f>+PSSA3_4101!F26+PSSA3_4102!F26+PSSA3_4103!F26+PSSA3_4104!F26</f>
        <v>0</v>
      </c>
      <c r="H26" s="412">
        <f>+PSSA3_4101!G26+PSSA3_4102!G26+PSSA3_4103!G26+PSSA3_4104!G26</f>
        <v>0</v>
      </c>
      <c r="I26" s="412">
        <f>+PSSA3_4101!H26+PSSA3_4102!H26+PSSA3_4103!H26+PSSA3_4104!H26</f>
        <v>0</v>
      </c>
      <c r="J26" s="328">
        <f t="shared" ref="J26:J31" si="3">+G26-I26</f>
        <v>0</v>
      </c>
    </row>
    <row r="27" spans="2:10">
      <c r="B27" s="395">
        <f>+PSSA3_4101!A27</f>
        <v>0</v>
      </c>
      <c r="C27" s="395">
        <f>+PSSA3_4101!B27</f>
        <v>0</v>
      </c>
      <c r="D27" s="395" t="str">
        <f>+PSSA3_4101!C27</f>
        <v>depreciation</v>
      </c>
      <c r="E27" s="323">
        <v>0</v>
      </c>
      <c r="F27" s="342">
        <v>0</v>
      </c>
      <c r="G27" s="395">
        <f>+PSSA3_4101!F27+PSSA3_4102!F27+PSSA3_4103!F27+PSSA3_4104!F27</f>
        <v>0</v>
      </c>
      <c r="H27" s="412">
        <f>+PSSA3_4101!G27+PSSA3_4102!G27+PSSA3_4103!G27+PSSA3_4104!G27</f>
        <v>0</v>
      </c>
      <c r="I27" s="412">
        <f>+PSSA3_4101!H27+PSSA3_4102!H27+PSSA3_4103!H27+PSSA3_4104!H27</f>
        <v>0</v>
      </c>
      <c r="J27" s="328">
        <f t="shared" si="3"/>
        <v>0</v>
      </c>
    </row>
    <row r="28" spans="2:10">
      <c r="B28" s="395">
        <f>+PSSA3_4101!A28</f>
        <v>0</v>
      </c>
      <c r="C28" s="395">
        <f>+PSSA3_4101!B28</f>
        <v>0</v>
      </c>
      <c r="D28" s="395" t="str">
        <f>+PSSA3_4101!C28</f>
        <v>depreciation</v>
      </c>
      <c r="E28" s="323">
        <v>0</v>
      </c>
      <c r="F28" s="342">
        <v>0</v>
      </c>
      <c r="G28" s="395">
        <f>+PSSA3_4101!F28+PSSA3_4102!F28+PSSA3_4103!F28+PSSA3_4104!F28</f>
        <v>0</v>
      </c>
      <c r="H28" s="412">
        <f>+PSSA3_4101!G28+PSSA3_4102!G28+PSSA3_4103!G28+PSSA3_4104!G28</f>
        <v>0</v>
      </c>
      <c r="I28" s="412">
        <f>+PSSA3_4101!H28+PSSA3_4102!H28+PSSA3_4103!H28+PSSA3_4104!H28</f>
        <v>0</v>
      </c>
      <c r="J28" s="328">
        <f t="shared" si="3"/>
        <v>0</v>
      </c>
    </row>
    <row r="29" spans="2:10">
      <c r="B29" s="395">
        <f>+PSSA3_4101!A29</f>
        <v>0</v>
      </c>
      <c r="C29" s="395">
        <f>+PSSA3_4101!B29</f>
        <v>0</v>
      </c>
      <c r="D29" s="395" t="str">
        <f>+PSSA3_4101!C29</f>
        <v>depreciation</v>
      </c>
      <c r="E29" s="323">
        <v>0</v>
      </c>
      <c r="F29" s="342">
        <v>0</v>
      </c>
      <c r="G29" s="395">
        <f>+PSSA3_4101!F29+PSSA3_4102!F29+PSSA3_4103!F29+PSSA3_4104!F29</f>
        <v>0</v>
      </c>
      <c r="H29" s="412">
        <f>+PSSA3_4101!G29+PSSA3_4102!G29+PSSA3_4103!G29+PSSA3_4104!G29</f>
        <v>0</v>
      </c>
      <c r="I29" s="412">
        <f>+PSSA3_4101!H29+PSSA3_4102!H29+PSSA3_4103!H29+PSSA3_4104!H29</f>
        <v>0</v>
      </c>
      <c r="J29" s="328">
        <f t="shared" si="3"/>
        <v>0</v>
      </c>
    </row>
    <row r="30" spans="2:10">
      <c r="B30" s="395">
        <f>+PSSA3_4101!A30</f>
        <v>0</v>
      </c>
      <c r="C30" s="395">
        <f>+PSSA3_4101!B30</f>
        <v>0</v>
      </c>
      <c r="D30" s="395" t="str">
        <f>+PSSA3_4101!C30</f>
        <v>depreciation</v>
      </c>
      <c r="E30" s="323">
        <v>0</v>
      </c>
      <c r="F30" s="342">
        <v>0</v>
      </c>
      <c r="G30" s="395">
        <f>+PSSA3_4101!F30+PSSA3_4102!F30+PSSA3_4103!F30+PSSA3_4104!F30</f>
        <v>0</v>
      </c>
      <c r="H30" s="412">
        <f>+PSSA3_4101!G30+PSSA3_4102!G30+PSSA3_4103!G30+PSSA3_4104!G30</f>
        <v>0</v>
      </c>
      <c r="I30" s="412">
        <f>+PSSA3_4101!H30+PSSA3_4102!H30+PSSA3_4103!H30+PSSA3_4104!H30</f>
        <v>0</v>
      </c>
      <c r="J30" s="328">
        <f t="shared" si="3"/>
        <v>0</v>
      </c>
    </row>
    <row r="31" spans="2:10">
      <c r="B31" s="395">
        <f>+PSSA3_4101!A31</f>
        <v>0</v>
      </c>
      <c r="C31" s="395">
        <f>+PSSA3_4101!B31</f>
        <v>0</v>
      </c>
      <c r="D31" s="395" t="str">
        <f>+PSSA3_4101!C31</f>
        <v>depreciation</v>
      </c>
      <c r="E31" s="344">
        <v>0</v>
      </c>
      <c r="F31" s="344">
        <v>0</v>
      </c>
      <c r="G31" s="395">
        <f>+PSSA3_4101!F31+PSSA3_4102!F31+PSSA3_4103!F31+PSSA3_4104!F31</f>
        <v>0</v>
      </c>
      <c r="H31" s="412">
        <f>+PSSA3_4101!G31+PSSA3_4102!G31+PSSA3_4103!G31+PSSA3_4104!G31</f>
        <v>0</v>
      </c>
      <c r="I31" s="412">
        <f>+PSSA3_4101!H31+PSSA3_4102!H31+PSSA3_4103!H31+PSSA3_4104!H31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+PSSA3_4101!C35+PSSA3_4102!C35+PSSA3_4103!C35+PSSA3_4104!C35</f>
        <v>0</v>
      </c>
      <c r="E35" s="357">
        <f>+PSSA3_4101!D35</f>
        <v>0</v>
      </c>
      <c r="F35" s="395">
        <f>+PSSA3_4101!E35+PSSA3_4102!E35+PSSA3_4103!E35+PSSA3_4104!E35</f>
        <v>0</v>
      </c>
      <c r="G35" s="395">
        <f>+PSSA3_4101!F35+PSSA3_4102!F35+PSSA3_4103!F35+PSSA3_4104!F35</f>
        <v>0</v>
      </c>
      <c r="H35" s="412">
        <f>+PSSA3_4101!G35+PSSA3_4102!G35+PSSA3_4103!G35+PSSA3_4104!G35</f>
        <v>0</v>
      </c>
      <c r="I35" s="412">
        <f>+PSSA3_4101!H35+PSSA3_4102!H35+PSSA3_4103!H35+PSSA3_4104!H35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+PSSA3_4101!C36+PSSA3_4102!C36+PSSA3_4103!C36+PSSA3_4104!C36</f>
        <v>0</v>
      </c>
      <c r="E36" s="357">
        <f>+PSSA3_4101!D36</f>
        <v>0</v>
      </c>
      <c r="F36" s="395">
        <f>+PSSA3_4101!E36+PSSA3_4102!E36+PSSA3_4103!E36+PSSA3_4104!E36</f>
        <v>0</v>
      </c>
      <c r="G36" s="395">
        <f>+PSSA3_4101!F36+PSSA3_4102!F36+PSSA3_4103!F36+PSSA3_4104!F36</f>
        <v>0</v>
      </c>
      <c r="H36" s="412">
        <f>+PSSA3_4101!G36+PSSA3_4102!G36+PSSA3_4103!G36+PSSA3_4104!G36</f>
        <v>0</v>
      </c>
      <c r="I36" s="412">
        <f>+PSSA3_4101!H36+PSSA3_4102!H36+PSSA3_4103!H36+PSSA3_4104!H36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+PSSA3_4101!C37+PSSA3_4102!C37+PSSA3_4103!C37+PSSA3_4104!C37</f>
        <v>0</v>
      </c>
      <c r="E37" s="357">
        <f>+PSSA3_4101!D37</f>
        <v>0</v>
      </c>
      <c r="F37" s="395">
        <f>+PSSA3_4101!E37+PSSA3_4102!E37+PSSA3_4103!E37+PSSA3_4104!E37</f>
        <v>0</v>
      </c>
      <c r="G37" s="395">
        <f>+PSSA3_4101!F37+PSSA3_4102!F37+PSSA3_4103!F37+PSSA3_4104!F37</f>
        <v>0</v>
      </c>
      <c r="H37" s="412">
        <f>+PSSA3_4101!G37+PSSA3_4102!G37+PSSA3_4103!G37+PSSA3_4104!G37</f>
        <v>0</v>
      </c>
      <c r="I37" s="412">
        <f>+PSSA3_4101!H37+PSSA3_4102!H37+PSSA3_4103!H37+PSSA3_4104!H37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+PSSA3_4101!C38+PSSA3_4102!C38+PSSA3_4103!C38+PSSA3_4104!C38</f>
        <v>0</v>
      </c>
      <c r="E38" s="357">
        <f>+PSSA3_4101!D38</f>
        <v>0</v>
      </c>
      <c r="F38" s="395">
        <f>+PSSA3_4101!E38+PSSA3_4102!E38+PSSA3_4103!E38+PSSA3_4104!E38</f>
        <v>0</v>
      </c>
      <c r="G38" s="395">
        <f>+PSSA3_4101!F38+PSSA3_4102!F38+PSSA3_4103!F38+PSSA3_4104!F38</f>
        <v>0</v>
      </c>
      <c r="H38" s="412">
        <f>+PSSA3_4101!G38+PSSA3_4102!G38+PSSA3_4103!G38+PSSA3_4104!G38</f>
        <v>0</v>
      </c>
      <c r="I38" s="412">
        <f>+PSSA3_4101!H38+PSSA3_4102!H38+PSSA3_4103!H38+PSSA3_4104!H38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+PSSA3_4101!C40+PSSA3_4102!C40+PSSA3_4103!C40+PSSA3_4104!C40</f>
        <v>0</v>
      </c>
      <c r="E40" s="357">
        <f>+PSSA3_4101!D40</f>
        <v>0</v>
      </c>
      <c r="F40" s="395">
        <f>+PSSA3_4101!E40+PSSA3_4102!E40+PSSA3_4103!E40+PSSA3_4104!E40</f>
        <v>0</v>
      </c>
      <c r="G40" s="395">
        <f>+PSSA3_4101!F40+PSSA3_4102!F40+PSSA3_4103!F40+PSSA3_4104!F40</f>
        <v>0</v>
      </c>
      <c r="H40" s="412">
        <f>+PSSA3_4101!G40+PSSA3_4102!G40+PSSA3_4103!G40+PSSA3_4104!G40</f>
        <v>0</v>
      </c>
      <c r="I40" s="412">
        <f>+PSSA3_4101!H40+PSSA3_4102!H40+PSSA3_4103!H40+PSSA3_4104!H40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+PSSA3_4101!C41+PSSA3_4102!C41+PSSA3_4103!C41+PSSA3_4104!C41</f>
        <v>0</v>
      </c>
      <c r="E41" s="357">
        <f>+PSSA3_4101!D41</f>
        <v>0</v>
      </c>
      <c r="F41" s="395">
        <f>+PSSA3_4101!E41+PSSA3_4102!E41+PSSA3_4103!E41+PSSA3_4104!E41</f>
        <v>0</v>
      </c>
      <c r="G41" s="395">
        <f>+PSSA3_4101!F41+PSSA3_4102!F41+PSSA3_4103!F41+PSSA3_4104!F41</f>
        <v>0</v>
      </c>
      <c r="H41" s="412">
        <f>+PSSA3_4101!G41+PSSA3_4102!G41+PSSA3_4103!G41+PSSA3_4104!G41</f>
        <v>0</v>
      </c>
      <c r="I41" s="412">
        <f>+PSSA3_4101!H41+PSSA3_4102!H41+PSSA3_4103!H41+PSSA3_4104!H41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+PSSA3_4101!C42+PSSA3_4102!C42+PSSA3_4103!C42+PSSA3_4104!C42</f>
        <v>0</v>
      </c>
      <c r="E42" s="357">
        <f>+PSSA3_4101!D42</f>
        <v>0</v>
      </c>
      <c r="F42" s="395">
        <f>+PSSA3_4101!E42+PSSA3_4102!E42+PSSA3_4103!E42+PSSA3_4104!E42</f>
        <v>0</v>
      </c>
      <c r="G42" s="395">
        <f>+PSSA3_4101!F42+PSSA3_4102!F42+PSSA3_4103!F42+PSSA3_4104!F42</f>
        <v>0</v>
      </c>
      <c r="H42" s="412">
        <f>+PSSA3_4101!G42+PSSA3_4102!G42+PSSA3_4103!G42+PSSA3_4104!G42</f>
        <v>0</v>
      </c>
      <c r="I42" s="412">
        <f>+PSSA3_4101!H42+PSSA3_4102!H42+PSSA3_4103!H42+PSSA3_4104!H42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+PSSA3_4101!C43+PSSA3_4102!C43+PSSA3_4103!C43+PSSA3_4104!C43</f>
        <v>0</v>
      </c>
      <c r="E43" s="357">
        <f>+PSSA3_4101!D43</f>
        <v>0</v>
      </c>
      <c r="F43" s="395">
        <f>+PSSA3_4101!E43+PSSA3_4102!E43+PSSA3_4103!E43+PSSA3_4104!E43</f>
        <v>0</v>
      </c>
      <c r="G43" s="395">
        <f>+PSSA3_4101!F43+PSSA3_4102!F43+PSSA3_4103!F43+PSSA3_4104!F43</f>
        <v>0</v>
      </c>
      <c r="H43" s="412">
        <f>+PSSA3_4101!G43+PSSA3_4102!G43+PSSA3_4103!G43+PSSA3_4104!G43</f>
        <v>0</v>
      </c>
      <c r="I43" s="412">
        <f>+PSSA3_4101!H43+PSSA3_4102!H43+PSSA3_4103!H43+PSSA3_4104!H43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+PSSA3_4101!C44+PSSA3_4102!C44+PSSA3_4103!C44+PSSA3_4104!C44</f>
        <v>0</v>
      </c>
      <c r="E44" s="357">
        <f>+PSSA3_4101!D44</f>
        <v>0</v>
      </c>
      <c r="F44" s="395">
        <f>+PSSA3_4101!E44+PSSA3_4102!E44+PSSA3_4103!E44+PSSA3_4104!E44</f>
        <v>0</v>
      </c>
      <c r="G44" s="395">
        <f>+PSSA3_4101!F44+PSSA3_4102!F44+PSSA3_4103!F44+PSSA3_4104!F44</f>
        <v>0</v>
      </c>
      <c r="H44" s="412">
        <f>+PSSA3_4101!G44+PSSA3_4102!G44+PSSA3_4103!G44+PSSA3_4104!G44</f>
        <v>0</v>
      </c>
      <c r="I44" s="412">
        <f>+PSSA3_4101!H44+PSSA3_4102!H44+PSSA3_4103!H44+PSSA3_4104!H44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+PSSA3_4101!C45+PSSA3_4102!C45+PSSA3_4103!C45+PSSA3_4104!C45</f>
        <v>0</v>
      </c>
      <c r="E45" s="357">
        <f>+PSSA3_4101!D45</f>
        <v>0</v>
      </c>
      <c r="F45" s="395">
        <f>+PSSA3_4101!E45+PSSA3_4102!E45+PSSA3_4103!E45+PSSA3_4104!E45</f>
        <v>0</v>
      </c>
      <c r="G45" s="395">
        <f>+PSSA3_4101!F45+PSSA3_4102!F45+PSSA3_4103!F45+PSSA3_4104!F45</f>
        <v>0</v>
      </c>
      <c r="H45" s="412">
        <f>+PSSA3_4101!G45+PSSA3_4102!G45+PSSA3_4103!G45+PSSA3_4104!G45</f>
        <v>0</v>
      </c>
      <c r="I45" s="412">
        <f>+PSSA3_4101!H45+PSSA3_4102!H45+PSSA3_4103!H45+PSSA3_4104!H45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+PSSA3_4101!C46+PSSA3_4102!C46+PSSA3_4103!C46+PSSA3_4104!C46</f>
        <v>0</v>
      </c>
      <c r="E46" s="357">
        <f>+PSSA3_4101!D46</f>
        <v>0</v>
      </c>
      <c r="F46" s="395">
        <f>+PSSA3_4101!E46+PSSA3_4102!E46+PSSA3_4103!E46+PSSA3_4104!E46</f>
        <v>0</v>
      </c>
      <c r="G46" s="395">
        <f>+PSSA3_4101!F46+PSSA3_4102!F46+PSSA3_4103!F46+PSSA3_4104!F46</f>
        <v>0</v>
      </c>
      <c r="H46" s="412">
        <f>+PSSA3_4101!G46+PSSA3_4102!G46+PSSA3_4103!G46+PSSA3_4104!G46</f>
        <v>0</v>
      </c>
      <c r="I46" s="412">
        <f>+PSSA3_4101!H46+PSSA3_4102!H46+PSSA3_4103!H46+PSSA3_4104!H46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51"/>
      <c r="J49" s="205"/>
      <c r="L49" s="16" t="s">
        <v>50</v>
      </c>
    </row>
    <row r="50" spans="2:12">
      <c r="B50" s="185" t="s">
        <v>140</v>
      </c>
      <c r="C50" s="18"/>
      <c r="D50" s="395">
        <f>+PSSA3_4101!C50+PSSA3_4102!C50+PSSA3_4103!C50+PSSA3_4104!C50</f>
        <v>0</v>
      </c>
      <c r="E50" s="52" t="str">
        <f>+'[1]PSS-A1_Prime'!G54</f>
        <v>1. LABOUR</v>
      </c>
      <c r="F50" s="365"/>
      <c r="G50" s="395">
        <f>+PSSA3_4101!F50+PSSA3_4102!F50+PSSA3_4103!F50+PSSA3_4104!F50</f>
        <v>0</v>
      </c>
      <c r="H50" s="364"/>
      <c r="I50" s="412">
        <f>+PSSA3_4101!H50+PSSA3_4102!H50+PSSA3_4103!H50+PSSA3_4104!H50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+PSSA3_4101!C51+PSSA3_4102!C51+PSSA3_4103!C51+PSSA3_4104!C51</f>
        <v>0</v>
      </c>
      <c r="E51" s="52">
        <f>+'[1]PSS-A1_Prime'!G55</f>
        <v>0</v>
      </c>
      <c r="F51" s="365"/>
      <c r="G51" s="395">
        <f>+PSSA3_4101!F51+PSSA3_4102!F51+PSSA3_4103!F51+PSSA3_4104!F51</f>
        <v>0</v>
      </c>
      <c r="H51" s="364"/>
      <c r="I51" s="412">
        <f>+PSSA3_4101!H51+PSSA3_4102!H51+PSSA3_4103!H51+PSSA3_4104!H51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+PSSA3_4101!H52+PSSA3_4102!H52+PSSA3_4103!H52+PSSA3_4104!H52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17" sqref="D17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6.453125" style="16" customWidth="1"/>
    <col min="4" max="4" width="15.54296875" style="16" customWidth="1"/>
    <col min="5" max="5" width="18.1796875" style="16" customWidth="1"/>
    <col min="6" max="6" width="24.453125" style="16" customWidth="1"/>
    <col min="7" max="7" width="15.81640625" style="16" customWidth="1"/>
    <col min="8" max="8" width="17.1796875" style="16" customWidth="1"/>
    <col min="9" max="9" width="17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14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14" ht="14">
      <c r="A2" s="463" t="s">
        <v>85</v>
      </c>
      <c r="B2" s="464"/>
      <c r="C2" s="50" t="s">
        <v>86</v>
      </c>
      <c r="D2" s="543" t="s">
        <v>87</v>
      </c>
      <c r="E2" s="465" t="s">
        <v>88</v>
      </c>
      <c r="F2" s="466">
        <v>1</v>
      </c>
      <c r="G2" s="467"/>
      <c r="H2" s="468" t="s">
        <v>89</v>
      </c>
      <c r="I2" s="469">
        <v>1</v>
      </c>
      <c r="N2" s="16" t="s">
        <v>50</v>
      </c>
    </row>
    <row r="3" spans="1:14" ht="26.25" customHeight="1">
      <c r="A3" s="334" t="s">
        <v>90</v>
      </c>
      <c r="B3" s="277">
        <f>+Progetto!D10</f>
        <v>0</v>
      </c>
      <c r="E3" s="217" t="s">
        <v>91</v>
      </c>
      <c r="F3" s="239"/>
      <c r="G3" s="218"/>
      <c r="H3" s="217" t="s">
        <v>92</v>
      </c>
      <c r="I3" s="150"/>
      <c r="K3" s="16" t="s">
        <v>50</v>
      </c>
    </row>
    <row r="4" spans="1:14" ht="14">
      <c r="A4" s="334" t="s">
        <v>93</v>
      </c>
      <c r="B4" s="278">
        <f>+Progetto!D11</f>
        <v>0</v>
      </c>
      <c r="C4" s="262"/>
      <c r="D4" s="262"/>
      <c r="E4" s="274" t="s">
        <v>94</v>
      </c>
      <c r="F4" s="239"/>
      <c r="G4" s="218"/>
      <c r="H4" s="150"/>
      <c r="I4" s="150"/>
    </row>
    <row r="5" spans="1:14" ht="24" customHeight="1">
      <c r="A5" s="544"/>
      <c r="B5" s="276"/>
      <c r="C5" s="262"/>
      <c r="D5" s="273"/>
      <c r="E5" s="274" t="s">
        <v>95</v>
      </c>
      <c r="F5" s="239"/>
      <c r="G5" s="218"/>
      <c r="H5" s="150"/>
      <c r="I5" s="150"/>
    </row>
    <row r="6" spans="1:14" ht="13">
      <c r="A6" s="611"/>
      <c r="B6" s="611"/>
      <c r="C6" s="611"/>
      <c r="D6" s="275" t="s">
        <v>96</v>
      </c>
      <c r="E6" s="17"/>
      <c r="F6" s="187"/>
      <c r="G6" s="17"/>
      <c r="H6" s="17"/>
      <c r="I6" s="18"/>
    </row>
    <row r="7" spans="1:14" ht="18" customHeight="1">
      <c r="A7" s="604"/>
      <c r="B7" s="604"/>
      <c r="C7" s="604"/>
      <c r="D7" s="605"/>
      <c r="E7" s="606"/>
      <c r="F7" s="607"/>
      <c r="G7" s="219"/>
      <c r="H7" s="216"/>
      <c r="I7" s="216"/>
    </row>
    <row r="8" spans="1:14" ht="13">
      <c r="A8" s="470"/>
      <c r="C8" s="25"/>
      <c r="D8" s="608"/>
      <c r="E8" s="609"/>
      <c r="F8" s="610"/>
      <c r="G8" s="219"/>
      <c r="H8" s="216"/>
      <c r="I8" s="216"/>
    </row>
    <row r="9" spans="1:14" ht="13">
      <c r="A9" s="471"/>
      <c r="B9" s="20"/>
      <c r="C9" s="132" t="s">
        <v>97</v>
      </c>
      <c r="D9" s="255">
        <v>1101</v>
      </c>
      <c r="E9" s="62"/>
      <c r="F9" s="190"/>
      <c r="G9" s="20"/>
      <c r="H9" s="20"/>
      <c r="I9" s="26"/>
    </row>
    <row r="10" spans="1:14" ht="13">
      <c r="A10" s="491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">
        <v>102</v>
      </c>
      <c r="H10" s="30" t="s">
        <v>103</v>
      </c>
      <c r="I10" s="319" t="s">
        <v>104</v>
      </c>
    </row>
    <row r="11" spans="1:14">
      <c r="A11" s="47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">
        <v>109</v>
      </c>
      <c r="H11" s="35" t="s">
        <v>108</v>
      </c>
      <c r="I11" s="34" t="s">
        <v>108</v>
      </c>
    </row>
    <row r="12" spans="1:14" ht="13.5" customHeight="1">
      <c r="A12" s="473"/>
      <c r="B12" s="36"/>
      <c r="C12" s="37"/>
      <c r="D12" s="240"/>
      <c r="E12" s="146"/>
      <c r="F12" s="225">
        <f t="shared" ref="F12:F23" si="0">+D12*E12</f>
        <v>0</v>
      </c>
      <c r="G12" s="545"/>
      <c r="H12" s="151">
        <f t="shared" ref="H12:H23" si="1">+G12*E12</f>
        <v>0</v>
      </c>
      <c r="I12" s="474">
        <f>+F12-H12</f>
        <v>0</v>
      </c>
    </row>
    <row r="13" spans="1:14" ht="13.5" customHeight="1">
      <c r="A13" s="473"/>
      <c r="B13" s="36"/>
      <c r="C13" s="37"/>
      <c r="D13" s="240"/>
      <c r="E13" s="146"/>
      <c r="F13" s="225">
        <f t="shared" si="0"/>
        <v>0</v>
      </c>
      <c r="G13" s="545"/>
      <c r="H13" s="151">
        <f t="shared" si="1"/>
        <v>0</v>
      </c>
      <c r="I13" s="474">
        <f t="shared" ref="I13:I23" si="2">+F13-H13</f>
        <v>0</v>
      </c>
      <c r="J13" s="16" t="s">
        <v>50</v>
      </c>
    </row>
    <row r="14" spans="1:14">
      <c r="A14" s="473"/>
      <c r="B14" s="36"/>
      <c r="C14" s="37"/>
      <c r="D14" s="240"/>
      <c r="E14" s="146"/>
      <c r="F14" s="225">
        <f t="shared" si="0"/>
        <v>0</v>
      </c>
      <c r="G14" s="545"/>
      <c r="H14" s="151">
        <f t="shared" si="1"/>
        <v>0</v>
      </c>
      <c r="I14" s="474">
        <f t="shared" si="2"/>
        <v>0</v>
      </c>
    </row>
    <row r="15" spans="1:14">
      <c r="A15" s="473"/>
      <c r="B15" s="36"/>
      <c r="C15" s="37"/>
      <c r="D15" s="240"/>
      <c r="E15" s="146"/>
      <c r="F15" s="225">
        <f t="shared" si="0"/>
        <v>0</v>
      </c>
      <c r="G15" s="545"/>
      <c r="H15" s="151">
        <f t="shared" si="1"/>
        <v>0</v>
      </c>
      <c r="I15" s="474">
        <f t="shared" si="2"/>
        <v>0</v>
      </c>
    </row>
    <row r="16" spans="1:14">
      <c r="A16" s="473"/>
      <c r="B16" s="36"/>
      <c r="C16" s="37"/>
      <c r="D16" s="240"/>
      <c r="E16" s="146"/>
      <c r="F16" s="225">
        <f t="shared" si="0"/>
        <v>0</v>
      </c>
      <c r="G16" s="545"/>
      <c r="H16" s="151">
        <f t="shared" si="1"/>
        <v>0</v>
      </c>
      <c r="I16" s="474">
        <f t="shared" si="2"/>
        <v>0</v>
      </c>
    </row>
    <row r="17" spans="1:14">
      <c r="A17" s="473"/>
      <c r="B17" s="36"/>
      <c r="C17" s="37"/>
      <c r="D17" s="240"/>
      <c r="E17" s="146"/>
      <c r="F17" s="225">
        <f t="shared" si="0"/>
        <v>0</v>
      </c>
      <c r="G17" s="545"/>
      <c r="H17" s="151">
        <f t="shared" si="1"/>
        <v>0</v>
      </c>
      <c r="I17" s="474">
        <f t="shared" si="2"/>
        <v>0</v>
      </c>
    </row>
    <row r="18" spans="1:14">
      <c r="A18" s="473"/>
      <c r="B18" s="36"/>
      <c r="C18" s="37"/>
      <c r="D18" s="240"/>
      <c r="E18" s="146"/>
      <c r="F18" s="225">
        <f t="shared" si="0"/>
        <v>0</v>
      </c>
      <c r="G18" s="545"/>
      <c r="H18" s="151">
        <f t="shared" si="1"/>
        <v>0</v>
      </c>
      <c r="I18" s="474">
        <f t="shared" si="2"/>
        <v>0</v>
      </c>
    </row>
    <row r="19" spans="1:14">
      <c r="A19" s="473"/>
      <c r="B19" s="36"/>
      <c r="C19" s="37"/>
      <c r="D19" s="240"/>
      <c r="E19" s="146"/>
      <c r="F19" s="225">
        <f t="shared" si="0"/>
        <v>0</v>
      </c>
      <c r="G19" s="545"/>
      <c r="H19" s="151">
        <f t="shared" si="1"/>
        <v>0</v>
      </c>
      <c r="I19" s="474">
        <f t="shared" si="2"/>
        <v>0</v>
      </c>
    </row>
    <row r="20" spans="1:14">
      <c r="A20" s="473"/>
      <c r="B20" s="36"/>
      <c r="C20" s="37"/>
      <c r="D20" s="240"/>
      <c r="E20" s="146"/>
      <c r="F20" s="225">
        <f t="shared" si="0"/>
        <v>0</v>
      </c>
      <c r="G20" s="545"/>
      <c r="H20" s="151">
        <f t="shared" si="1"/>
        <v>0</v>
      </c>
      <c r="I20" s="474">
        <f t="shared" si="2"/>
        <v>0</v>
      </c>
    </row>
    <row r="21" spans="1:14">
      <c r="A21" s="473"/>
      <c r="B21" s="36"/>
      <c r="C21" s="37"/>
      <c r="D21" s="240"/>
      <c r="E21" s="146"/>
      <c r="F21" s="225">
        <f t="shared" si="0"/>
        <v>0</v>
      </c>
      <c r="G21" s="545"/>
      <c r="H21" s="151">
        <f t="shared" si="1"/>
        <v>0</v>
      </c>
      <c r="I21" s="474">
        <f t="shared" si="2"/>
        <v>0</v>
      </c>
    </row>
    <row r="22" spans="1:14">
      <c r="A22" s="473"/>
      <c r="B22" s="36"/>
      <c r="C22" s="37"/>
      <c r="D22" s="240"/>
      <c r="E22" s="146"/>
      <c r="F22" s="225">
        <f t="shared" si="0"/>
        <v>0</v>
      </c>
      <c r="G22" s="545"/>
      <c r="H22" s="151">
        <f t="shared" si="1"/>
        <v>0</v>
      </c>
      <c r="I22" s="474">
        <f t="shared" si="2"/>
        <v>0</v>
      </c>
    </row>
    <row r="23" spans="1:14">
      <c r="A23" s="473"/>
      <c r="B23" s="36"/>
      <c r="C23" s="37"/>
      <c r="D23" s="240"/>
      <c r="E23" s="146"/>
      <c r="F23" s="225">
        <f t="shared" si="0"/>
        <v>0</v>
      </c>
      <c r="G23" s="545"/>
      <c r="H23" s="151">
        <f t="shared" si="1"/>
        <v>0</v>
      </c>
      <c r="I23" s="474">
        <f t="shared" si="2"/>
        <v>0</v>
      </c>
    </row>
    <row r="24" spans="1:14" ht="13">
      <c r="A24" s="485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475">
        <f>SUM(I12:I23)</f>
        <v>0</v>
      </c>
    </row>
    <row r="25" spans="1:14" ht="13">
      <c r="A25" s="491" t="s">
        <v>111</v>
      </c>
      <c r="B25" s="27"/>
      <c r="C25" s="148" t="s">
        <v>112</v>
      </c>
      <c r="D25" s="40" t="s">
        <v>113</v>
      </c>
      <c r="E25" s="41" t="s">
        <v>114</v>
      </c>
      <c r="F25" s="227"/>
      <c r="G25" s="546" t="s">
        <v>115</v>
      </c>
      <c r="H25" s="42"/>
      <c r="I25" s="476"/>
    </row>
    <row r="26" spans="1:14">
      <c r="A26" s="602"/>
      <c r="B26" s="603"/>
      <c r="C26" s="149" t="s">
        <v>116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477">
        <f t="shared" ref="I26:I31" si="5">+F26-H26</f>
        <v>0</v>
      </c>
    </row>
    <row r="27" spans="1:14">
      <c r="A27" s="602"/>
      <c r="B27" s="603"/>
      <c r="C27" s="149" t="s">
        <v>116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477">
        <f t="shared" si="5"/>
        <v>0</v>
      </c>
    </row>
    <row r="28" spans="1:14">
      <c r="A28" s="602"/>
      <c r="B28" s="603"/>
      <c r="C28" s="149" t="s">
        <v>116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477">
        <f t="shared" si="5"/>
        <v>0</v>
      </c>
    </row>
    <row r="29" spans="1:14">
      <c r="A29" s="602"/>
      <c r="B29" s="603"/>
      <c r="C29" s="149" t="s">
        <v>116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477">
        <f t="shared" si="5"/>
        <v>0</v>
      </c>
      <c r="N29" s="16" t="s">
        <v>50</v>
      </c>
    </row>
    <row r="30" spans="1:14">
      <c r="A30" s="602"/>
      <c r="B30" s="603"/>
      <c r="C30" s="149" t="s">
        <v>116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477">
        <f t="shared" si="5"/>
        <v>0</v>
      </c>
    </row>
    <row r="31" spans="1:14">
      <c r="A31" s="602"/>
      <c r="B31" s="603"/>
      <c r="C31" s="149" t="s">
        <v>116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477">
        <f t="shared" si="5"/>
        <v>0</v>
      </c>
    </row>
    <row r="32" spans="1:14">
      <c r="A32" s="478"/>
      <c r="B32" s="20"/>
      <c r="C32" s="43"/>
      <c r="D32" s="152"/>
      <c r="E32" s="152"/>
      <c r="F32" s="229"/>
      <c r="G32" s="548"/>
      <c r="H32" s="156"/>
      <c r="I32" s="477" t="s">
        <v>50</v>
      </c>
    </row>
    <row r="33" spans="1:10" ht="13">
      <c r="A33" s="471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479">
        <f>SUM(I26:I32)</f>
        <v>0</v>
      </c>
    </row>
    <row r="34" spans="1:10" ht="25">
      <c r="A34" s="491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">
        <v>122</v>
      </c>
      <c r="H34" s="42"/>
      <c r="I34" s="476"/>
      <c r="J34" s="46"/>
    </row>
    <row r="35" spans="1:10">
      <c r="A35" s="480" t="s">
        <v>123</v>
      </c>
      <c r="B35" s="18"/>
      <c r="C35" s="153"/>
      <c r="D35" s="147"/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477">
        <f t="shared" ref="I35:I46" si="6">+F35-H35</f>
        <v>0</v>
      </c>
    </row>
    <row r="36" spans="1:10">
      <c r="A36" s="481" t="s">
        <v>124</v>
      </c>
      <c r="B36" s="47"/>
      <c r="C36" s="153"/>
      <c r="D36" s="147"/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477">
        <f t="shared" si="6"/>
        <v>0</v>
      </c>
    </row>
    <row r="37" spans="1:10">
      <c r="A37" s="481" t="s">
        <v>125</v>
      </c>
      <c r="B37" s="47"/>
      <c r="C37" s="153"/>
      <c r="D37" s="147"/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477">
        <f t="shared" si="6"/>
        <v>0</v>
      </c>
    </row>
    <row r="38" spans="1:10">
      <c r="A38" s="481" t="s">
        <v>126</v>
      </c>
      <c r="B38" s="47"/>
      <c r="C38" s="153"/>
      <c r="D38" s="147"/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477">
        <f t="shared" si="6"/>
        <v>0</v>
      </c>
    </row>
    <row r="39" spans="1:10">
      <c r="A39" s="481" t="s">
        <v>127</v>
      </c>
      <c r="B39" s="47"/>
      <c r="C39" s="154"/>
      <c r="D39" s="48"/>
      <c r="E39" s="154"/>
      <c r="F39" s="231"/>
      <c r="G39" s="549"/>
      <c r="H39" s="158"/>
      <c r="I39" s="482"/>
    </row>
    <row r="40" spans="1:10">
      <c r="A40" s="481" t="s">
        <v>128</v>
      </c>
      <c r="B40" s="47"/>
      <c r="C40" s="153"/>
      <c r="D40" s="147"/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477">
        <f t="shared" si="6"/>
        <v>0</v>
      </c>
    </row>
    <row r="41" spans="1:10">
      <c r="A41" s="481" t="s">
        <v>129</v>
      </c>
      <c r="B41" s="47"/>
      <c r="C41" s="153"/>
      <c r="D41" s="147"/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477">
        <f t="shared" si="6"/>
        <v>0</v>
      </c>
    </row>
    <row r="42" spans="1:10">
      <c r="A42" s="481" t="s">
        <v>130</v>
      </c>
      <c r="B42" s="47"/>
      <c r="C42" s="153"/>
      <c r="D42" s="147"/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477">
        <f t="shared" si="6"/>
        <v>0</v>
      </c>
    </row>
    <row r="43" spans="1:10">
      <c r="A43" s="481" t="s">
        <v>131</v>
      </c>
      <c r="B43" s="47"/>
      <c r="C43" s="153"/>
      <c r="D43" s="147"/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477">
        <f t="shared" si="6"/>
        <v>0</v>
      </c>
    </row>
    <row r="44" spans="1:10">
      <c r="A44" s="481" t="s">
        <v>132</v>
      </c>
      <c r="B44" s="47"/>
      <c r="C44" s="153"/>
      <c r="D44" s="147"/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477">
        <f t="shared" si="6"/>
        <v>0</v>
      </c>
    </row>
    <row r="45" spans="1:10">
      <c r="A45" s="481" t="s">
        <v>133</v>
      </c>
      <c r="B45" s="47"/>
      <c r="C45" s="153"/>
      <c r="D45" s="147"/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477">
        <f t="shared" si="6"/>
        <v>0</v>
      </c>
    </row>
    <row r="46" spans="1:10">
      <c r="A46" s="471" t="s">
        <v>134</v>
      </c>
      <c r="B46" s="26"/>
      <c r="C46" s="153"/>
      <c r="D46" s="147"/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477">
        <f t="shared" si="6"/>
        <v>0</v>
      </c>
    </row>
    <row r="47" spans="1:10" ht="13">
      <c r="A47" s="48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483">
        <f>SUM(I35:I46)</f>
        <v>0</v>
      </c>
    </row>
    <row r="48" spans="1:10" ht="14">
      <c r="A48" s="484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483">
        <f>+I24+I33+I47</f>
        <v>0</v>
      </c>
    </row>
    <row r="49" spans="1:9" ht="25">
      <c r="A49" s="485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8"/>
    </row>
    <row r="50" spans="1:9">
      <c r="A50" s="480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477">
        <f>+F50-H50</f>
        <v>0</v>
      </c>
    </row>
    <row r="51" spans="1:9">
      <c r="A51" s="481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477">
        <f>+F51-H51</f>
        <v>0</v>
      </c>
    </row>
    <row r="52" spans="1:9">
      <c r="A52" s="481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477">
        <f>+F52-H52</f>
        <v>0</v>
      </c>
    </row>
    <row r="53" spans="1:9">
      <c r="A53" s="471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477">
        <f>+F53-H53</f>
        <v>0</v>
      </c>
    </row>
    <row r="54" spans="1:9">
      <c r="A54" s="48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477">
        <f>+F54-H54</f>
        <v>0</v>
      </c>
    </row>
    <row r="55" spans="1:9">
      <c r="A55" s="48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477">
        <v>0</v>
      </c>
    </row>
    <row r="56" spans="1:9">
      <c r="A56" s="48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488">
        <f>+I54+I55</f>
        <v>0</v>
      </c>
    </row>
    <row r="57" spans="1:9">
      <c r="A57" s="48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488">
        <f t="shared" ref="I57:I62" si="10">+F57-H57</f>
        <v>0</v>
      </c>
    </row>
    <row r="58" spans="1:9">
      <c r="A58" s="48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488">
        <f t="shared" si="10"/>
        <v>0</v>
      </c>
    </row>
    <row r="59" spans="1:9">
      <c r="A59" s="21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488">
        <f t="shared" si="10"/>
        <v>0</v>
      </c>
    </row>
    <row r="60" spans="1:9">
      <c r="A60" s="48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490">
        <f t="shared" si="10"/>
        <v>0</v>
      </c>
    </row>
    <row r="61" spans="1:9">
      <c r="A61" s="48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490">
        <f t="shared" si="10"/>
        <v>0</v>
      </c>
    </row>
    <row r="62" spans="1:9" s="61" customFormat="1" ht="13">
      <c r="A62" s="491" t="s">
        <v>147</v>
      </c>
      <c r="B62" s="60"/>
      <c r="C62" s="60"/>
      <c r="D62" s="60"/>
      <c r="E62" s="60"/>
      <c r="F62" s="492">
        <f>+F60-F61</f>
        <v>0</v>
      </c>
      <c r="G62" s="553"/>
      <c r="H62" s="493">
        <f>+H60-H61</f>
        <v>0</v>
      </c>
      <c r="I62" s="160">
        <f t="shared" si="10"/>
        <v>0</v>
      </c>
    </row>
    <row r="71" spans="5:5">
      <c r="E71" s="16" t="s">
        <v>50</v>
      </c>
    </row>
    <row r="88" spans="5:5">
      <c r="E88" s="16" t="s">
        <v>50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6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+PSSA3_5101!F3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164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+PSSA3_5101!A12</f>
        <v>0</v>
      </c>
      <c r="C12" s="321"/>
      <c r="D12" s="322"/>
      <c r="E12" s="395">
        <f>+PSSA3_5101!D12+PSSA3_5102!D12+PSSA3_5103!D12+PSSA3_5104!D12</f>
        <v>0</v>
      </c>
      <c r="F12" s="395">
        <f>+PSSA3_5101!E12</f>
        <v>0</v>
      </c>
      <c r="G12" s="325">
        <f>+E12*F12</f>
        <v>0</v>
      </c>
      <c r="H12" s="395">
        <f>+PSSA3_5101!G12+PSSA3_5102!G12+PSSA3_5103!G12+PSSA3_5104!G12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+PSSA3_5101!A13</f>
        <v>0</v>
      </c>
      <c r="C13" s="321"/>
      <c r="D13" s="322"/>
      <c r="E13" s="395">
        <f>+PSSA3_5101!D13+PSSA3_5102!D13+PSSA3_5103!D13+PSSA3_5104!D13</f>
        <v>0</v>
      </c>
      <c r="F13" s="395">
        <f>+PSSA3_5101!E13</f>
        <v>0</v>
      </c>
      <c r="G13" s="325">
        <f t="shared" ref="G13:G23" si="0">+E13*F13</f>
        <v>0</v>
      </c>
      <c r="H13" s="395">
        <f>+PSSA3_5101!G13+PSSA3_5102!G13+PSSA3_5103!G13+PSSA3_5104!G13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+PSSA3_5101!A14</f>
        <v>0</v>
      </c>
      <c r="C14" s="321"/>
      <c r="D14" s="322"/>
      <c r="E14" s="395">
        <f>+PSSA3_5101!D14+PSSA3_5102!D14+PSSA3_5103!D14+PSSA3_5104!D14</f>
        <v>0</v>
      </c>
      <c r="F14" s="395">
        <f>+PSSA3_5101!E14</f>
        <v>0</v>
      </c>
      <c r="G14" s="325">
        <f t="shared" si="0"/>
        <v>0</v>
      </c>
      <c r="H14" s="395">
        <f>+PSSA3_5101!G14+PSSA3_5102!G14+PSSA3_5103!G14+PSSA3_5104!G14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+PSSA3_5101!A15</f>
        <v>0</v>
      </c>
      <c r="C15" s="321"/>
      <c r="D15" s="322"/>
      <c r="E15" s="395">
        <f>+PSSA3_5101!D15+PSSA3_5102!D15+PSSA3_5103!D15+PSSA3_5104!D15</f>
        <v>0</v>
      </c>
      <c r="F15" s="395">
        <f>+PSSA3_5101!E15</f>
        <v>0</v>
      </c>
      <c r="G15" s="325">
        <f t="shared" si="0"/>
        <v>0</v>
      </c>
      <c r="H15" s="395">
        <f>+PSSA3_5101!G15+PSSA3_5102!G15+PSSA3_5103!G15+PSSA3_5104!G15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+PSSA3_5101!A16</f>
        <v>0</v>
      </c>
      <c r="C16" s="321"/>
      <c r="D16" s="322"/>
      <c r="E16" s="395">
        <f>+PSSA3_5101!D16+PSSA3_5102!D16+PSSA3_5103!D16+PSSA3_5104!D16</f>
        <v>0</v>
      </c>
      <c r="F16" s="395">
        <f>+PSSA3_5101!E16</f>
        <v>0</v>
      </c>
      <c r="G16" s="325">
        <f t="shared" si="0"/>
        <v>0</v>
      </c>
      <c r="H16" s="395">
        <f>+PSSA3_5101!G16+PSSA3_5102!G16+PSSA3_5103!G16+PSSA3_5104!G16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+PSSA3_5101!A17</f>
        <v>0</v>
      </c>
      <c r="C17" s="321"/>
      <c r="D17" s="322"/>
      <c r="E17" s="395">
        <f>+PSSA3_5101!D17+PSSA3_5102!D17+PSSA3_5103!D17+PSSA3_5104!D17</f>
        <v>0</v>
      </c>
      <c r="F17" s="395">
        <f>+PSSA3_5101!E17</f>
        <v>0</v>
      </c>
      <c r="G17" s="325">
        <f t="shared" si="0"/>
        <v>0</v>
      </c>
      <c r="H17" s="395">
        <f>+PSSA3_5101!G17+PSSA3_5102!G17+PSSA3_5103!G17+PSSA3_5104!G17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+PSSA3_5101!A18</f>
        <v>0</v>
      </c>
      <c r="C18" s="321"/>
      <c r="D18" s="322"/>
      <c r="E18" s="395">
        <f>+PSSA3_5101!D18+PSSA3_5102!D18+PSSA3_5103!D18+PSSA3_5104!D18</f>
        <v>0</v>
      </c>
      <c r="F18" s="395">
        <f>+PSSA3_5101!E18</f>
        <v>0</v>
      </c>
      <c r="G18" s="325">
        <f t="shared" si="0"/>
        <v>0</v>
      </c>
      <c r="H18" s="395">
        <f>+PSSA3_5101!G18+PSSA3_5102!G18+PSSA3_5103!G18+PSSA3_5104!G18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+PSSA3_5101!A19</f>
        <v>0</v>
      </c>
      <c r="C19" s="321"/>
      <c r="D19" s="322"/>
      <c r="E19" s="395">
        <f>+PSSA3_5101!D19+PSSA3_5102!D19+PSSA3_5103!D19+PSSA3_5104!D19</f>
        <v>0</v>
      </c>
      <c r="F19" s="395">
        <f>+PSSA3_5101!E19</f>
        <v>0</v>
      </c>
      <c r="G19" s="325">
        <f t="shared" si="0"/>
        <v>0</v>
      </c>
      <c r="H19" s="395">
        <f>+PSSA3_5101!G19+PSSA3_5102!G19+PSSA3_5103!G19+PSSA3_5104!G19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+PSSA3_5101!A20</f>
        <v>0</v>
      </c>
      <c r="C20" s="321"/>
      <c r="D20" s="322"/>
      <c r="E20" s="395">
        <f>+PSSA3_5101!D20+PSSA3_5102!D20+PSSA3_5103!D20+PSSA3_5104!D20</f>
        <v>0</v>
      </c>
      <c r="F20" s="395">
        <f>+PSSA3_5101!E20</f>
        <v>0</v>
      </c>
      <c r="G20" s="325">
        <f t="shared" si="0"/>
        <v>0</v>
      </c>
      <c r="H20" s="395">
        <f>+PSSA3_5101!G20+PSSA3_5102!G20+PSSA3_5103!G20+PSSA3_5104!G20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+PSSA3_5101!A21</f>
        <v>0</v>
      </c>
      <c r="C21" s="321"/>
      <c r="D21" s="322"/>
      <c r="E21" s="395">
        <f>+PSSA3_5101!D21+PSSA3_5102!D21+PSSA3_5103!D21+PSSA3_5104!D21</f>
        <v>0</v>
      </c>
      <c r="F21" s="395">
        <f>+PSSA3_5101!E21</f>
        <v>0</v>
      </c>
      <c r="G21" s="325">
        <f t="shared" si="0"/>
        <v>0</v>
      </c>
      <c r="H21" s="395">
        <f>+PSSA3_5101!G21+PSSA3_5102!G21+PSSA3_5103!G21+PSSA3_5104!G21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+PSSA3_5101!A22</f>
        <v>0</v>
      </c>
      <c r="C22" s="321"/>
      <c r="D22" s="322"/>
      <c r="E22" s="395">
        <f>+PSSA3_5101!D22+PSSA3_5102!D22+PSSA3_5103!D22+PSSA3_5104!D22</f>
        <v>0</v>
      </c>
      <c r="F22" s="395">
        <f>+PSSA3_5101!E22</f>
        <v>0</v>
      </c>
      <c r="G22" s="325">
        <f t="shared" si="0"/>
        <v>0</v>
      </c>
      <c r="H22" s="395">
        <f>+PSSA3_5101!G22+PSSA3_5102!G22+PSSA3_5103!G22+PSSA3_5104!G22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+PSSA3_5101!A23</f>
        <v>0</v>
      </c>
      <c r="C23" s="321"/>
      <c r="D23" s="322"/>
      <c r="E23" s="395">
        <f>+PSSA3_5101!D23+PSSA3_5102!D23+PSSA3_5103!D23+PSSA3_5104!D23</f>
        <v>0</v>
      </c>
      <c r="F23" s="395">
        <f>+PSSA3_5101!E23</f>
        <v>0</v>
      </c>
      <c r="G23" s="325">
        <f t="shared" si="0"/>
        <v>0</v>
      </c>
      <c r="H23" s="395">
        <f>+PSSA3_5101!G23+PSSA3_5102!G23+PSSA3_5103!G23+PSSA3_5104!G23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395">
        <f>+PSSA3_5101!A26</f>
        <v>0</v>
      </c>
      <c r="C26" s="395">
        <f>+PSSA3_5101!B26</f>
        <v>0</v>
      </c>
      <c r="D26" s="395" t="str">
        <f>+PSSA3_5101!C26</f>
        <v>depreciation</v>
      </c>
      <c r="E26" s="337">
        <v>0</v>
      </c>
      <c r="F26" s="338">
        <v>0</v>
      </c>
      <c r="G26" s="395">
        <f>+PSSA3_5101!F26+PSSA3_5102!F26+PSSA3_5103!F26+PSSA3_5104!F26</f>
        <v>0</v>
      </c>
      <c r="H26" s="412">
        <f>+PSSA3_5101!G26+PSSA3_5102!G26+PSSA3_5103!G26+PSSA3_5104!G26</f>
        <v>0</v>
      </c>
      <c r="I26" s="412">
        <f>+PSSA3_5101!H26+PSSA3_5102!H26+PSSA3_5103!H26+PSSA3_5104!H26</f>
        <v>0</v>
      </c>
      <c r="J26" s="328">
        <f t="shared" ref="J26:J31" si="3">+G26-I26</f>
        <v>0</v>
      </c>
    </row>
    <row r="27" spans="2:10">
      <c r="B27" s="395">
        <f>+PSSA3_5101!A27</f>
        <v>0</v>
      </c>
      <c r="C27" s="395">
        <f>+PSSA3_5101!B27</f>
        <v>0</v>
      </c>
      <c r="D27" s="395" t="str">
        <f>+PSSA3_5101!C27</f>
        <v>depreciation</v>
      </c>
      <c r="E27" s="323">
        <v>0</v>
      </c>
      <c r="F27" s="342">
        <v>0</v>
      </c>
      <c r="G27" s="395">
        <f>+PSSA3_5101!F27+PSSA3_5102!F27+PSSA3_5103!F27+PSSA3_5104!F27</f>
        <v>0</v>
      </c>
      <c r="H27" s="412">
        <f>+PSSA3_5101!G27+PSSA3_5102!G27+PSSA3_5103!G27+PSSA3_5104!G27</f>
        <v>0</v>
      </c>
      <c r="I27" s="412">
        <f>+PSSA3_5101!H27+PSSA3_5102!H27+PSSA3_5103!H27+PSSA3_5104!H27</f>
        <v>0</v>
      </c>
      <c r="J27" s="328">
        <f t="shared" si="3"/>
        <v>0</v>
      </c>
    </row>
    <row r="28" spans="2:10">
      <c r="B28" s="395">
        <f>+PSSA3_5101!A28</f>
        <v>0</v>
      </c>
      <c r="C28" s="395">
        <f>+PSSA3_5101!B28</f>
        <v>0</v>
      </c>
      <c r="D28" s="395" t="str">
        <f>+PSSA3_5101!C28</f>
        <v>depreciation</v>
      </c>
      <c r="E28" s="323">
        <v>0</v>
      </c>
      <c r="F28" s="342">
        <v>0</v>
      </c>
      <c r="G28" s="395">
        <f>+PSSA3_5101!F28+PSSA3_5102!F28+PSSA3_5103!F28+PSSA3_5104!F28</f>
        <v>0</v>
      </c>
      <c r="H28" s="412">
        <f>+PSSA3_5101!G28+PSSA3_5102!G28+PSSA3_5103!G28+PSSA3_5104!G28</f>
        <v>0</v>
      </c>
      <c r="I28" s="412">
        <f>+PSSA3_5101!H28+PSSA3_5102!H28+PSSA3_5103!H28+PSSA3_5104!H28</f>
        <v>0</v>
      </c>
      <c r="J28" s="328">
        <f t="shared" si="3"/>
        <v>0</v>
      </c>
    </row>
    <row r="29" spans="2:10">
      <c r="B29" s="395">
        <f>+PSSA3_5101!A29</f>
        <v>0</v>
      </c>
      <c r="C29" s="395">
        <f>+PSSA3_5101!B29</f>
        <v>0</v>
      </c>
      <c r="D29" s="395" t="str">
        <f>+PSSA3_5101!C29</f>
        <v>depreciation</v>
      </c>
      <c r="E29" s="323">
        <v>0</v>
      </c>
      <c r="F29" s="342">
        <v>0</v>
      </c>
      <c r="G29" s="395">
        <f>+PSSA3_5101!F29+PSSA3_5102!F29+PSSA3_5103!F29+PSSA3_5104!F29</f>
        <v>0</v>
      </c>
      <c r="H29" s="412">
        <f>+PSSA3_5101!G29+PSSA3_5102!G29+PSSA3_5103!G29+PSSA3_5104!G29</f>
        <v>0</v>
      </c>
      <c r="I29" s="412">
        <f>+PSSA3_5101!H29+PSSA3_5102!H29+PSSA3_5103!H29+PSSA3_5104!H29</f>
        <v>0</v>
      </c>
      <c r="J29" s="328">
        <f t="shared" si="3"/>
        <v>0</v>
      </c>
    </row>
    <row r="30" spans="2:10">
      <c r="B30" s="395">
        <f>+PSSA3_5101!A30</f>
        <v>0</v>
      </c>
      <c r="C30" s="395">
        <f>+PSSA3_5101!B30</f>
        <v>0</v>
      </c>
      <c r="D30" s="395" t="str">
        <f>+PSSA3_5101!C30</f>
        <v>depreciation</v>
      </c>
      <c r="E30" s="323">
        <v>0</v>
      </c>
      <c r="F30" s="342">
        <v>0</v>
      </c>
      <c r="G30" s="395">
        <f>+PSSA3_5101!F30+PSSA3_5102!F30+PSSA3_5103!F30+PSSA3_5104!F30</f>
        <v>0</v>
      </c>
      <c r="H30" s="412">
        <f>+PSSA3_5101!G30+PSSA3_5102!G30+PSSA3_5103!G30+PSSA3_5104!G30</f>
        <v>0</v>
      </c>
      <c r="I30" s="412">
        <f>+PSSA3_5101!H30+PSSA3_5102!H30+PSSA3_5103!H30+PSSA3_5104!H30</f>
        <v>0</v>
      </c>
      <c r="J30" s="328">
        <f t="shared" si="3"/>
        <v>0</v>
      </c>
    </row>
    <row r="31" spans="2:10">
      <c r="B31" s="395">
        <f>+PSSA3_5101!A31</f>
        <v>0</v>
      </c>
      <c r="C31" s="395">
        <f>+PSSA3_5101!B31</f>
        <v>0</v>
      </c>
      <c r="D31" s="395" t="str">
        <f>+PSSA3_5101!C31</f>
        <v>depreciation</v>
      </c>
      <c r="E31" s="344">
        <v>0</v>
      </c>
      <c r="F31" s="344">
        <v>0</v>
      </c>
      <c r="G31" s="395">
        <f>+PSSA3_5101!F31+PSSA3_5102!F31+PSSA3_5103!F31+PSSA3_5104!F31</f>
        <v>0</v>
      </c>
      <c r="H31" s="412">
        <f>+PSSA3_5101!G31+PSSA3_5102!G31+PSSA3_5103!G31+PSSA3_5104!G31</f>
        <v>0</v>
      </c>
      <c r="I31" s="412">
        <f>+PSSA3_5101!H31+PSSA3_5102!H31+PSSA3_5103!H31+PSSA3_5104!H31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+PSSA3_5101!C35+PSSA3_5102!C35+PSSA3_5103!C35+PSSA3_5104!C35</f>
        <v>0</v>
      </c>
      <c r="E35" s="357">
        <f>+PSSA3_5101!D35</f>
        <v>0</v>
      </c>
      <c r="F35" s="395">
        <f>+PSSA3_5101!E35+PSSA3_5102!E35+PSSA3_5103!E35+PSSA3_5104!E35</f>
        <v>0</v>
      </c>
      <c r="G35" s="395">
        <f>+PSSA3_5101!F35+PSSA3_5102!F35+PSSA3_5103!F35+PSSA3_5104!F35</f>
        <v>0</v>
      </c>
      <c r="H35" s="412">
        <f>+PSSA3_5101!G35+PSSA3_5102!G35+PSSA3_5103!G35+PSSA3_5104!G35</f>
        <v>0</v>
      </c>
      <c r="I35" s="412">
        <f>+PSSA3_5101!H35+PSSA3_5102!H35+PSSA3_5103!H35+PSSA3_5104!H35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+PSSA3_5101!C36+PSSA3_5102!C36+PSSA3_5103!C36+PSSA3_5104!C36</f>
        <v>0</v>
      </c>
      <c r="E36" s="357">
        <f>+PSSA3_5101!D36</f>
        <v>0</v>
      </c>
      <c r="F36" s="395">
        <f>+PSSA3_5101!E36+PSSA3_5102!E36+PSSA3_5103!E36+PSSA3_5104!E36</f>
        <v>0</v>
      </c>
      <c r="G36" s="395">
        <f>+PSSA3_5101!F36+PSSA3_5102!F36+PSSA3_5103!F36+PSSA3_5104!F36</f>
        <v>0</v>
      </c>
      <c r="H36" s="412">
        <f>+PSSA3_5101!G36+PSSA3_5102!G36+PSSA3_5103!G36+PSSA3_5104!G36</f>
        <v>0</v>
      </c>
      <c r="I36" s="412">
        <f>+PSSA3_5101!H36+PSSA3_5102!H36+PSSA3_5103!H36+PSSA3_5104!H36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+PSSA3_5101!C37+PSSA3_5102!C37+PSSA3_5103!C37+PSSA3_5104!C37</f>
        <v>0</v>
      </c>
      <c r="E37" s="357">
        <f>+PSSA3_5101!D37</f>
        <v>0</v>
      </c>
      <c r="F37" s="395">
        <f>+PSSA3_5101!E37+PSSA3_5102!E37+PSSA3_5103!E37+PSSA3_5104!E37</f>
        <v>0</v>
      </c>
      <c r="G37" s="395">
        <f>+PSSA3_5101!F37+PSSA3_5102!F37+PSSA3_5103!F37+PSSA3_5104!F37</f>
        <v>0</v>
      </c>
      <c r="H37" s="412">
        <f>+PSSA3_5101!G37+PSSA3_5102!G37+PSSA3_5103!G37+PSSA3_5104!G37</f>
        <v>0</v>
      </c>
      <c r="I37" s="412">
        <f>+PSSA3_5101!H37+PSSA3_5102!H37+PSSA3_5103!H37+PSSA3_5104!H37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+PSSA3_5101!C38+PSSA3_5102!C38+PSSA3_5103!C38+PSSA3_5104!C38</f>
        <v>0</v>
      </c>
      <c r="E38" s="357">
        <f>+PSSA3_5101!D38</f>
        <v>0</v>
      </c>
      <c r="F38" s="395">
        <f>+PSSA3_5101!E38+PSSA3_5102!E38+PSSA3_5103!E38+PSSA3_5104!E38</f>
        <v>0</v>
      </c>
      <c r="G38" s="395">
        <f>+PSSA3_5101!F38+PSSA3_5102!F38+PSSA3_5103!F38+PSSA3_5104!F38</f>
        <v>0</v>
      </c>
      <c r="H38" s="412">
        <f>+PSSA3_5101!G38+PSSA3_5102!G38+PSSA3_5103!G38+PSSA3_5104!G38</f>
        <v>0</v>
      </c>
      <c r="I38" s="412">
        <f>+PSSA3_5101!H38+PSSA3_5102!H38+PSSA3_5103!H38+PSSA3_5104!H38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+PSSA3_5101!C40+PSSA3_5102!C40+PSSA3_5103!C40+PSSA3_5104!C40</f>
        <v>0</v>
      </c>
      <c r="E40" s="357">
        <f>+PSSA3_5101!D40</f>
        <v>0</v>
      </c>
      <c r="F40" s="395">
        <f>+PSSA3_5101!E40+PSSA3_5102!E40+PSSA3_5103!E40+PSSA3_5104!E40</f>
        <v>0</v>
      </c>
      <c r="G40" s="395">
        <f>+PSSA3_5101!F40+PSSA3_5102!F40+PSSA3_5103!F40+PSSA3_5104!F40</f>
        <v>0</v>
      </c>
      <c r="H40" s="412">
        <f>+PSSA3_5101!G40+PSSA3_5102!G40+PSSA3_5103!G40+PSSA3_5104!G40</f>
        <v>0</v>
      </c>
      <c r="I40" s="412">
        <f>+PSSA3_5101!H40+PSSA3_5102!H40+PSSA3_5103!H40+PSSA3_5104!H40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+PSSA3_5101!C41+PSSA3_5102!C41+PSSA3_5103!C41+PSSA3_5104!C41</f>
        <v>0</v>
      </c>
      <c r="E41" s="357">
        <f>+PSSA3_5101!D41</f>
        <v>0</v>
      </c>
      <c r="F41" s="395">
        <f>+PSSA3_5101!E41+PSSA3_5102!E41+PSSA3_5103!E41+PSSA3_5104!E41</f>
        <v>0</v>
      </c>
      <c r="G41" s="395">
        <f>+PSSA3_5101!F41+PSSA3_5102!F41+PSSA3_5103!F41+PSSA3_5104!F41</f>
        <v>0</v>
      </c>
      <c r="H41" s="412">
        <f>+PSSA3_5101!G41+PSSA3_5102!G41+PSSA3_5103!G41+PSSA3_5104!G41</f>
        <v>0</v>
      </c>
      <c r="I41" s="412">
        <f>+PSSA3_5101!H41+PSSA3_5102!H41+PSSA3_5103!H41+PSSA3_5104!H41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+PSSA3_5101!C42+PSSA3_5102!C42+PSSA3_5103!C42+PSSA3_5104!C42</f>
        <v>0</v>
      </c>
      <c r="E42" s="357">
        <f>+PSSA3_5101!D42</f>
        <v>0</v>
      </c>
      <c r="F42" s="395">
        <f>+PSSA3_5101!E42+PSSA3_5102!E42+PSSA3_5103!E42+PSSA3_5104!E42</f>
        <v>0</v>
      </c>
      <c r="G42" s="395">
        <f>+PSSA3_5101!F42+PSSA3_5102!F42+PSSA3_5103!F42+PSSA3_5104!F42</f>
        <v>0</v>
      </c>
      <c r="H42" s="412">
        <f>+PSSA3_5101!G42+PSSA3_5102!G42+PSSA3_5103!G42+PSSA3_5104!G42</f>
        <v>0</v>
      </c>
      <c r="I42" s="412">
        <f>+PSSA3_5101!H42+PSSA3_5102!H42+PSSA3_5103!H42+PSSA3_5104!H42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+PSSA3_5101!C43+PSSA3_5102!C43+PSSA3_5103!C43+PSSA3_5104!C43</f>
        <v>0</v>
      </c>
      <c r="E43" s="357">
        <f>+PSSA3_5101!D43</f>
        <v>0</v>
      </c>
      <c r="F43" s="395">
        <f>+PSSA3_5101!E43+PSSA3_5102!E43+PSSA3_5103!E43+PSSA3_5104!E43</f>
        <v>0</v>
      </c>
      <c r="G43" s="395">
        <f>+PSSA3_5101!F43+PSSA3_5102!F43+PSSA3_5103!F43+PSSA3_5104!F43</f>
        <v>0</v>
      </c>
      <c r="H43" s="412">
        <f>+PSSA3_5101!G43+PSSA3_5102!G43+PSSA3_5103!G43+PSSA3_5104!G43</f>
        <v>0</v>
      </c>
      <c r="I43" s="412">
        <f>+PSSA3_5101!H43+PSSA3_5102!H43+PSSA3_5103!H43+PSSA3_5104!H43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+PSSA3_5101!C44+PSSA3_5102!C44+PSSA3_5103!C44+PSSA3_5104!C44</f>
        <v>0</v>
      </c>
      <c r="E44" s="357">
        <f>+PSSA3_5101!D44</f>
        <v>0</v>
      </c>
      <c r="F44" s="395">
        <f>+PSSA3_5101!E44+PSSA3_5102!E44+PSSA3_5103!E44+PSSA3_5104!E44</f>
        <v>0</v>
      </c>
      <c r="G44" s="395">
        <f>+PSSA3_5101!F44+PSSA3_5102!F44+PSSA3_5103!F44+PSSA3_5104!F44</f>
        <v>0</v>
      </c>
      <c r="H44" s="412">
        <f>+PSSA3_5101!G44+PSSA3_5102!G44+PSSA3_5103!G44+PSSA3_5104!G44</f>
        <v>0</v>
      </c>
      <c r="I44" s="412">
        <f>+PSSA3_5101!H44+PSSA3_5102!H44+PSSA3_5103!H44+PSSA3_5104!H44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+PSSA3_5101!C45+PSSA3_5102!C45+PSSA3_5103!C45+PSSA3_5104!C45</f>
        <v>0</v>
      </c>
      <c r="E45" s="357">
        <f>+PSSA3_5101!D45</f>
        <v>0</v>
      </c>
      <c r="F45" s="395">
        <f>+PSSA3_5101!E45+PSSA3_5102!E45+PSSA3_5103!E45+PSSA3_5104!E45</f>
        <v>0</v>
      </c>
      <c r="G45" s="395">
        <f>+PSSA3_5101!F45+PSSA3_5102!F45+PSSA3_5103!F45+PSSA3_5104!F45</f>
        <v>0</v>
      </c>
      <c r="H45" s="412">
        <f>+PSSA3_5101!G45+PSSA3_5102!G45+PSSA3_5103!G45+PSSA3_5104!G45</f>
        <v>0</v>
      </c>
      <c r="I45" s="412">
        <f>+PSSA3_5101!H45+PSSA3_5102!H45+PSSA3_5103!H45+PSSA3_5104!H45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+PSSA3_5101!C46+PSSA3_5102!C46+PSSA3_5103!C46+PSSA3_5104!C46</f>
        <v>0</v>
      </c>
      <c r="E46" s="357">
        <f>+PSSA3_5101!D46</f>
        <v>0</v>
      </c>
      <c r="F46" s="395">
        <f>+PSSA3_5101!E46+PSSA3_5102!E46+PSSA3_5103!E46+PSSA3_5104!E46</f>
        <v>0</v>
      </c>
      <c r="G46" s="395">
        <f>+PSSA3_5101!F46+PSSA3_5102!F46+PSSA3_5103!F46+PSSA3_5104!F46</f>
        <v>0</v>
      </c>
      <c r="H46" s="412">
        <f>+PSSA3_5101!G46+PSSA3_5102!G46+PSSA3_5103!G46+PSSA3_5104!G46</f>
        <v>0</v>
      </c>
      <c r="I46" s="412">
        <f>+PSSA3_5101!H46+PSSA3_5102!H46+PSSA3_5103!H46+PSSA3_5104!H46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427"/>
      <c r="J49" s="205"/>
      <c r="L49" s="16" t="s">
        <v>50</v>
      </c>
    </row>
    <row r="50" spans="2:12">
      <c r="B50" s="185" t="s">
        <v>140</v>
      </c>
      <c r="C50" s="18"/>
      <c r="D50" s="395">
        <f>+PSSA3_5101!C50+PSSA3_5102!C50+PSSA3_5103!C50+PSSA3_5104!C50</f>
        <v>0</v>
      </c>
      <c r="E50" s="52" t="str">
        <f>+'[1]PSS-A1_Prime'!G54</f>
        <v>1. LABOUR</v>
      </c>
      <c r="F50" s="365"/>
      <c r="G50" s="395">
        <f>+PSSA3_5101!F50+PSSA3_5102!F50+PSSA3_5103!F50+PSSA3_5104!F50</f>
        <v>0</v>
      </c>
      <c r="H50" s="364"/>
      <c r="I50" s="412">
        <f>+PSSA3_5101!H50+PSSA3_5102!H50+PSSA3_5103!H50+PSSA3_5104!H50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+PSSA3_5101!C51+PSSA3_5102!C51+PSSA3_5103!C51+PSSA3_5104!C51</f>
        <v>0</v>
      </c>
      <c r="E51" s="52">
        <f>+'[1]PSS-A1_Prime'!G55</f>
        <v>0</v>
      </c>
      <c r="F51" s="365"/>
      <c r="G51" s="395">
        <f>+PSSA3_5101!F51+PSSA3_5102!F51+PSSA3_5103!F51+PSSA3_5104!F51</f>
        <v>0</v>
      </c>
      <c r="H51" s="364"/>
      <c r="I51" s="412">
        <f>+PSSA3_5101!H51+PSSA3_5102!H51+PSSA3_5103!H51+PSSA3_5104!H51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+PSSA3_5101!H52+PSSA3_5102!H52+PSSA3_5103!H52+PSSA3_5104!H52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+PSSA3_6101!F3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165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429" t="s">
        <v>109</v>
      </c>
      <c r="I11" s="35" t="s">
        <v>108</v>
      </c>
      <c r="J11" s="193" t="s">
        <v>108</v>
      </c>
    </row>
    <row r="12" spans="2:10">
      <c r="B12" s="395">
        <f>+PSSA3_6101!A12</f>
        <v>0</v>
      </c>
      <c r="C12" s="321"/>
      <c r="D12" s="322"/>
      <c r="E12" s="395">
        <f>+PSSA3_6101!D12+PSSA3_6102!D12+PSSA3_6103!D12+PSSA3_6104!D12</f>
        <v>0</v>
      </c>
      <c r="F12" s="395">
        <f>+PSSA3_6101!E12</f>
        <v>0</v>
      </c>
      <c r="G12" s="325">
        <f>+E12*F12</f>
        <v>0</v>
      </c>
      <c r="H12" s="412">
        <f>+PSSA3_6101!G12+PSSA3_6102!G12+PSSA3_6103!G12+PSSA3_6104!G12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+PSSA3_6101!A13</f>
        <v>0</v>
      </c>
      <c r="C13" s="321"/>
      <c r="D13" s="322"/>
      <c r="E13" s="395">
        <f>+PSSA3_6101!D13+PSSA3_6102!D13+PSSA3_6103!D13+PSSA3_6104!D13</f>
        <v>0</v>
      </c>
      <c r="F13" s="395">
        <f>+PSSA3_6101!E13</f>
        <v>0</v>
      </c>
      <c r="G13" s="325">
        <f t="shared" ref="G13:G23" si="0">+E13*F13</f>
        <v>0</v>
      </c>
      <c r="H13" s="412">
        <f>+PSSA3_6101!G13+PSSA3_6102!G13+PSSA3_6103!G13+PSSA3_6104!G13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+PSSA3_6101!A14</f>
        <v>0</v>
      </c>
      <c r="C14" s="321"/>
      <c r="D14" s="322"/>
      <c r="E14" s="395">
        <f>+PSSA3_6101!D14+PSSA3_6102!D14+PSSA3_6103!D14+PSSA3_6104!D14</f>
        <v>0</v>
      </c>
      <c r="F14" s="395">
        <f>+PSSA3_6101!E14</f>
        <v>0</v>
      </c>
      <c r="G14" s="325">
        <f t="shared" si="0"/>
        <v>0</v>
      </c>
      <c r="H14" s="412">
        <f>+PSSA3_6101!G14+PSSA3_6102!G14+PSSA3_6103!G14+PSSA3_6104!G14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+PSSA3_6101!A15</f>
        <v>0</v>
      </c>
      <c r="C15" s="321"/>
      <c r="D15" s="322"/>
      <c r="E15" s="395">
        <f>+PSSA3_6101!D15+PSSA3_6102!D15+PSSA3_6103!D15+PSSA3_6104!D15</f>
        <v>0</v>
      </c>
      <c r="F15" s="395">
        <f>+PSSA3_6101!E15</f>
        <v>0</v>
      </c>
      <c r="G15" s="325">
        <f t="shared" si="0"/>
        <v>0</v>
      </c>
      <c r="H15" s="412">
        <f>+PSSA3_6101!G15+PSSA3_6102!G15+PSSA3_6103!G15+PSSA3_6104!G15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+PSSA3_6101!A16</f>
        <v>0</v>
      </c>
      <c r="C16" s="321"/>
      <c r="D16" s="322"/>
      <c r="E16" s="395">
        <f>+PSSA3_6101!D16+PSSA3_6102!D16+PSSA3_6103!D16+PSSA3_6104!D16</f>
        <v>0</v>
      </c>
      <c r="F16" s="395">
        <f>+PSSA3_6101!E16</f>
        <v>0</v>
      </c>
      <c r="G16" s="325">
        <f t="shared" si="0"/>
        <v>0</v>
      </c>
      <c r="H16" s="412">
        <f>+PSSA3_6101!G16+PSSA3_6102!G16+PSSA3_6103!G16+PSSA3_6104!G16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+PSSA3_6101!A17</f>
        <v>0</v>
      </c>
      <c r="C17" s="321"/>
      <c r="D17" s="322"/>
      <c r="E17" s="395">
        <f>+PSSA3_6101!D17+PSSA3_6102!D17+PSSA3_6103!D17+PSSA3_6104!D17</f>
        <v>0</v>
      </c>
      <c r="F17" s="395">
        <f>+PSSA3_6101!E17</f>
        <v>0</v>
      </c>
      <c r="G17" s="325">
        <f t="shared" si="0"/>
        <v>0</v>
      </c>
      <c r="H17" s="412">
        <f>+PSSA3_6101!G17+PSSA3_6102!G17+PSSA3_6103!G17+PSSA3_6104!G17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+PSSA3_6101!A18</f>
        <v>0</v>
      </c>
      <c r="C18" s="321"/>
      <c r="D18" s="322"/>
      <c r="E18" s="395">
        <f>+PSSA3_6101!D18+PSSA3_6102!D18+PSSA3_6103!D18+PSSA3_6104!D18</f>
        <v>0</v>
      </c>
      <c r="F18" s="395">
        <f>+PSSA3_6101!E18</f>
        <v>0</v>
      </c>
      <c r="G18" s="325">
        <f t="shared" si="0"/>
        <v>0</v>
      </c>
      <c r="H18" s="412">
        <f>+PSSA3_6101!G18+PSSA3_6102!G18+PSSA3_6103!G18+PSSA3_6104!G18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+PSSA3_6101!A19</f>
        <v>0</v>
      </c>
      <c r="C19" s="321"/>
      <c r="D19" s="322"/>
      <c r="E19" s="395">
        <f>+PSSA3_6101!D19+PSSA3_6102!D19+PSSA3_6103!D19+PSSA3_6104!D19</f>
        <v>0</v>
      </c>
      <c r="F19" s="395">
        <f>+PSSA3_6101!E19</f>
        <v>0</v>
      </c>
      <c r="G19" s="325">
        <f t="shared" si="0"/>
        <v>0</v>
      </c>
      <c r="H19" s="412">
        <f>+PSSA3_6101!G19+PSSA3_6102!G19+PSSA3_6103!G19+PSSA3_6104!G19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+PSSA3_6101!A20</f>
        <v>0</v>
      </c>
      <c r="C20" s="321"/>
      <c r="D20" s="322"/>
      <c r="E20" s="395">
        <f>+PSSA3_6101!D20+PSSA3_6102!D20+PSSA3_6103!D20+PSSA3_6104!D20</f>
        <v>0</v>
      </c>
      <c r="F20" s="395">
        <f>+PSSA3_6101!E20</f>
        <v>0</v>
      </c>
      <c r="G20" s="325">
        <f t="shared" si="0"/>
        <v>0</v>
      </c>
      <c r="H20" s="412">
        <f>+PSSA3_6101!G20+PSSA3_6102!G20+PSSA3_6103!G20+PSSA3_6104!G20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+PSSA3_6101!A21</f>
        <v>0</v>
      </c>
      <c r="C21" s="321"/>
      <c r="D21" s="322"/>
      <c r="E21" s="395">
        <f>+PSSA3_6101!D21+PSSA3_6102!D21+PSSA3_6103!D21+PSSA3_6104!D21</f>
        <v>0</v>
      </c>
      <c r="F21" s="395">
        <f>+PSSA3_6101!E21</f>
        <v>0</v>
      </c>
      <c r="G21" s="325">
        <f t="shared" si="0"/>
        <v>0</v>
      </c>
      <c r="H21" s="412">
        <f>+PSSA3_6101!G21+PSSA3_6102!G21+PSSA3_6103!G21+PSSA3_6104!G21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+PSSA3_6101!A22</f>
        <v>0</v>
      </c>
      <c r="C22" s="321"/>
      <c r="D22" s="322"/>
      <c r="E22" s="395">
        <f>+PSSA3_6101!D22+PSSA3_6102!D22+PSSA3_6103!D22+PSSA3_6104!D22</f>
        <v>0</v>
      </c>
      <c r="F22" s="395">
        <f>+PSSA3_6101!E22</f>
        <v>0</v>
      </c>
      <c r="G22" s="325">
        <f t="shared" si="0"/>
        <v>0</v>
      </c>
      <c r="H22" s="412">
        <f>+PSSA3_6101!G22+PSSA3_6102!G22+PSSA3_6103!G22+PSSA3_6104!G22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+PSSA3_6101!A23</f>
        <v>0</v>
      </c>
      <c r="C23" s="321"/>
      <c r="D23" s="322"/>
      <c r="E23" s="395">
        <f>+PSSA3_6101!D23+PSSA3_6102!D23+PSSA3_6103!D23+PSSA3_6104!D23</f>
        <v>0</v>
      </c>
      <c r="F23" s="395">
        <f>+PSSA3_6101!E23</f>
        <v>0</v>
      </c>
      <c r="G23" s="325">
        <f t="shared" si="0"/>
        <v>0</v>
      </c>
      <c r="H23" s="412">
        <f>+PSSA3_6101!G23+PSSA3_6102!G23+PSSA3_6103!G23+PSSA3_6104!G23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395">
        <f>+PSSA3_6101!A26</f>
        <v>0</v>
      </c>
      <c r="C26" s="395">
        <f>+PSSA3_1101!B26</f>
        <v>0</v>
      </c>
      <c r="D26" s="395" t="str">
        <f>+PSSA3_6101!C26</f>
        <v>depreciation</v>
      </c>
      <c r="E26" s="337">
        <v>0</v>
      </c>
      <c r="F26" s="338">
        <v>0</v>
      </c>
      <c r="G26" s="395">
        <f>+PSSA3_6101!F26+PSSA3_6102!F26+PSSA3_6103!F26+PSSA3_6104!F26</f>
        <v>0</v>
      </c>
      <c r="H26" s="412">
        <f>+PSSA3_6101!G26+PSSA3_6102!G26+PSSA3_6103!G26+PSSA3_6104!G26</f>
        <v>0</v>
      </c>
      <c r="I26" s="412">
        <f>+PSSA3_6101!H26+PSSA3_6102!H26+PSSA3_6103!H26+PSSA3_6104!H26</f>
        <v>0</v>
      </c>
      <c r="J26" s="328">
        <f t="shared" ref="J26:J31" si="3">+G26-I26</f>
        <v>0</v>
      </c>
    </row>
    <row r="27" spans="2:10">
      <c r="B27" s="395">
        <f>+PSSA3_6101!A27</f>
        <v>0</v>
      </c>
      <c r="C27" s="395">
        <f>+PSSA3_1101!B27</f>
        <v>0</v>
      </c>
      <c r="D27" s="395" t="str">
        <f>+PSSA3_6101!C27</f>
        <v>depreciation</v>
      </c>
      <c r="E27" s="323">
        <v>0</v>
      </c>
      <c r="F27" s="342">
        <v>0</v>
      </c>
      <c r="G27" s="395">
        <f>+PSSA3_6101!F27+PSSA3_6102!F27+PSSA3_6103!F27+PSSA3_6104!F27</f>
        <v>0</v>
      </c>
      <c r="H27" s="412">
        <f>+PSSA3_6101!G27+PSSA3_6102!G27+PSSA3_6103!G27+PSSA3_6104!G27</f>
        <v>0</v>
      </c>
      <c r="I27" s="412">
        <f>+PSSA3_6101!H27+PSSA3_6102!H27+PSSA3_6103!H27+PSSA3_6104!H27</f>
        <v>0</v>
      </c>
      <c r="J27" s="328">
        <f t="shared" si="3"/>
        <v>0</v>
      </c>
    </row>
    <row r="28" spans="2:10">
      <c r="B28" s="395">
        <f>+PSSA3_6101!A28</f>
        <v>0</v>
      </c>
      <c r="C28" s="395">
        <f>+PSSA3_1101!B28</f>
        <v>0</v>
      </c>
      <c r="D28" s="395" t="str">
        <f>+PSSA3_6101!C28</f>
        <v>depreciation</v>
      </c>
      <c r="E28" s="323">
        <v>0</v>
      </c>
      <c r="F28" s="342">
        <v>0</v>
      </c>
      <c r="G28" s="395">
        <f>+PSSA3_6101!F28+PSSA3_6102!F28+PSSA3_6103!F28+PSSA3_6104!F28</f>
        <v>0</v>
      </c>
      <c r="H28" s="412">
        <f>+PSSA3_6101!G28+PSSA3_6102!G28+PSSA3_6103!G28+PSSA3_6104!G28</f>
        <v>0</v>
      </c>
      <c r="I28" s="412">
        <f>+PSSA3_6101!H28+PSSA3_6102!H28+PSSA3_6103!H28+PSSA3_6104!H28</f>
        <v>0</v>
      </c>
      <c r="J28" s="328">
        <f t="shared" si="3"/>
        <v>0</v>
      </c>
    </row>
    <row r="29" spans="2:10">
      <c r="B29" s="395">
        <f>+PSSA3_6101!A29</f>
        <v>0</v>
      </c>
      <c r="C29" s="395">
        <f>+PSSA3_1101!B29</f>
        <v>0</v>
      </c>
      <c r="D29" s="395" t="str">
        <f>+PSSA3_6101!C29</f>
        <v>depreciation</v>
      </c>
      <c r="E29" s="323">
        <v>0</v>
      </c>
      <c r="F29" s="342">
        <v>0</v>
      </c>
      <c r="G29" s="395">
        <f>+PSSA3_6101!F29+PSSA3_6102!F29+PSSA3_6103!F29+PSSA3_6104!F29</f>
        <v>0</v>
      </c>
      <c r="H29" s="412">
        <f>+PSSA3_6101!G29+PSSA3_6102!G29+PSSA3_6103!G29+PSSA3_6104!G29</f>
        <v>0</v>
      </c>
      <c r="I29" s="412">
        <f>+PSSA3_6101!H29+PSSA3_6102!H29+PSSA3_6103!H29+PSSA3_6104!H29</f>
        <v>0</v>
      </c>
      <c r="J29" s="328">
        <f t="shared" si="3"/>
        <v>0</v>
      </c>
    </row>
    <row r="30" spans="2:10">
      <c r="B30" s="395">
        <f>+PSSA3_6101!A30</f>
        <v>0</v>
      </c>
      <c r="C30" s="395">
        <f>+PSSA3_1101!B30</f>
        <v>0</v>
      </c>
      <c r="D30" s="395" t="str">
        <f>+PSSA3_6101!C30</f>
        <v>depreciation</v>
      </c>
      <c r="E30" s="323">
        <v>0</v>
      </c>
      <c r="F30" s="342">
        <v>0</v>
      </c>
      <c r="G30" s="395">
        <f>+PSSA3_6101!F30+PSSA3_6102!F30+PSSA3_6103!F30+PSSA3_6104!F30</f>
        <v>0</v>
      </c>
      <c r="H30" s="412">
        <f>+PSSA3_6101!G30+PSSA3_6102!G30+PSSA3_6103!G30+PSSA3_6104!G30</f>
        <v>0</v>
      </c>
      <c r="I30" s="412">
        <f>+PSSA3_6101!H30+PSSA3_6102!H30+PSSA3_6103!H30+PSSA3_6104!H30</f>
        <v>0</v>
      </c>
      <c r="J30" s="328">
        <f t="shared" si="3"/>
        <v>0</v>
      </c>
    </row>
    <row r="31" spans="2:10">
      <c r="B31" s="395">
        <f>+PSSA3_6101!A31</f>
        <v>0</v>
      </c>
      <c r="C31" s="395">
        <f>+PSSA3_1101!B31</f>
        <v>0</v>
      </c>
      <c r="D31" s="395" t="str">
        <f>+PSSA3_6101!C31</f>
        <v>depreciation</v>
      </c>
      <c r="E31" s="344">
        <v>0</v>
      </c>
      <c r="F31" s="344">
        <v>0</v>
      </c>
      <c r="G31" s="395">
        <f>+PSSA3_6101!F31+PSSA3_6102!F31+PSSA3_6103!F31+PSSA3_6104!F31</f>
        <v>0</v>
      </c>
      <c r="H31" s="412">
        <f>+PSSA3_6101!G31+PSSA3_6102!G31+PSSA3_6103!G31+PSSA3_6104!G31</f>
        <v>0</v>
      </c>
      <c r="I31" s="412">
        <f>+PSSA3_6101!H31+PSSA3_6102!H31+PSSA3_6103!H31+PSSA3_6104!H31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+PSSA3_6101!C35+PSSA3_6102!C35+PSSA3_6103!C35+PSSA3_6104!C35</f>
        <v>0</v>
      </c>
      <c r="E35" s="357">
        <f>+PSSA3_6101!D35</f>
        <v>0</v>
      </c>
      <c r="F35" s="395">
        <f>+PSSA3_6101!E35+PSSA3_6102!E35+PSSA3_6103!E35+PSSA3_6104!E35</f>
        <v>0</v>
      </c>
      <c r="G35" s="395">
        <f>+PSSA3_6101!F35+PSSA3_6102!F35+PSSA3_6103!F35+PSSA3_6104!F35</f>
        <v>0</v>
      </c>
      <c r="H35" s="412">
        <f>+PSSA3_6101!G35+PSSA3_6102!G35+PSSA3_6103!G35+PSSA3_6104!G35</f>
        <v>0</v>
      </c>
      <c r="I35" s="412">
        <f>+PSSA3_6101!H35+PSSA3_6102!H35+PSSA3_6103!H35+PSSA3_6104!H35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+PSSA3_6101!C36+PSSA3_6102!C36+PSSA3_6103!C36+PSSA3_6104!C36</f>
        <v>0</v>
      </c>
      <c r="E36" s="357">
        <f>+PSSA3_6101!D36</f>
        <v>0</v>
      </c>
      <c r="F36" s="395">
        <f>+PSSA3_6101!E36+PSSA3_6102!E36+PSSA3_6103!E36+PSSA3_6104!E36</f>
        <v>0</v>
      </c>
      <c r="G36" s="395">
        <f>+PSSA3_6101!F36+PSSA3_6102!F36+PSSA3_6103!F36+PSSA3_6104!F36</f>
        <v>0</v>
      </c>
      <c r="H36" s="412">
        <f>+PSSA3_6101!G36+PSSA3_6102!G36+PSSA3_6103!G36+PSSA3_6104!G36</f>
        <v>0</v>
      </c>
      <c r="I36" s="412">
        <f>+PSSA3_6101!H36+PSSA3_6102!H36+PSSA3_6103!H36+PSSA3_6104!H36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+PSSA3_6101!C37+PSSA3_6102!C37+PSSA3_6103!C37+PSSA3_6104!C37</f>
        <v>0</v>
      </c>
      <c r="E37" s="357">
        <f>+PSSA3_6101!D37</f>
        <v>0</v>
      </c>
      <c r="F37" s="395">
        <f>+PSSA3_6101!E37+PSSA3_6102!E37+PSSA3_6103!E37+PSSA3_6104!E37</f>
        <v>0</v>
      </c>
      <c r="G37" s="395">
        <f>+PSSA3_6101!F37+PSSA3_6102!F37+PSSA3_6103!F37+PSSA3_6104!F37</f>
        <v>0</v>
      </c>
      <c r="H37" s="412">
        <f>+PSSA3_6101!G37+PSSA3_6102!G37+PSSA3_6103!G37+PSSA3_6104!G37</f>
        <v>0</v>
      </c>
      <c r="I37" s="412">
        <f>+PSSA3_6101!H37+PSSA3_6102!H37+PSSA3_6103!H37+PSSA3_6104!H37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+PSSA3_6101!C38+PSSA3_6102!C38+PSSA3_6103!C38+PSSA3_6104!C38</f>
        <v>0</v>
      </c>
      <c r="E38" s="357">
        <f>+PSSA3_6101!D38</f>
        <v>0</v>
      </c>
      <c r="F38" s="395">
        <f>+PSSA3_6101!E38+PSSA3_6102!E38+PSSA3_6103!E38+PSSA3_6104!E38</f>
        <v>0</v>
      </c>
      <c r="G38" s="395">
        <f>+PSSA3_6101!F38+PSSA3_6102!F38+PSSA3_6103!F38+PSSA3_6104!F38</f>
        <v>0</v>
      </c>
      <c r="H38" s="412">
        <f>+PSSA3_6101!G38+PSSA3_6102!G38+PSSA3_6103!G38+PSSA3_6104!G38</f>
        <v>0</v>
      </c>
      <c r="I38" s="412">
        <f>+PSSA3_6101!H38+PSSA3_6102!H38+PSSA3_6103!H38+PSSA3_6104!H38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+PSSA3_6101!C40+PSSA3_6102!C40+PSSA3_6103!C40+PSSA3_6104!C40</f>
        <v>0</v>
      </c>
      <c r="E40" s="357">
        <f>+PSSA3_6101!D40</f>
        <v>0</v>
      </c>
      <c r="F40" s="395">
        <f>+PSSA3_6101!E40+PSSA3_6102!E40+PSSA3_6103!E40+PSSA3_6104!E40</f>
        <v>0</v>
      </c>
      <c r="G40" s="395">
        <f>+PSSA3_6101!F40+PSSA3_6102!F40+PSSA3_6103!F40+PSSA3_6104!F40</f>
        <v>0</v>
      </c>
      <c r="H40" s="412">
        <f>+PSSA3_6101!G40+PSSA3_6102!G40+PSSA3_6103!G40+PSSA3_6104!G40</f>
        <v>0</v>
      </c>
      <c r="I40" s="412">
        <f>+PSSA3_6101!H40+PSSA3_6102!H40+PSSA3_6103!H40+PSSA3_6104!H40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+PSSA3_6101!C41+PSSA3_6102!C41+PSSA3_6103!C41+PSSA3_6104!C41</f>
        <v>0</v>
      </c>
      <c r="E41" s="357">
        <f>+PSSA3_6101!D41</f>
        <v>0</v>
      </c>
      <c r="F41" s="395">
        <f>+PSSA3_6101!E41+PSSA3_6102!E41+PSSA3_6103!E41+PSSA3_6104!E41</f>
        <v>0</v>
      </c>
      <c r="G41" s="395">
        <f>+PSSA3_6101!F41+PSSA3_6102!F41+PSSA3_6103!F41+PSSA3_6104!F41</f>
        <v>0</v>
      </c>
      <c r="H41" s="412">
        <f>+PSSA3_6101!G41+PSSA3_6102!G41+PSSA3_6103!G41+PSSA3_6104!G41</f>
        <v>0</v>
      </c>
      <c r="I41" s="412">
        <f>+PSSA3_6101!H41+PSSA3_6102!H41+PSSA3_6103!H41+PSSA3_6104!H41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+PSSA3_6101!C42+PSSA3_6102!C42+PSSA3_6103!C42+PSSA3_6104!C42</f>
        <v>0</v>
      </c>
      <c r="E42" s="357">
        <f>+PSSA3_6101!D42</f>
        <v>0</v>
      </c>
      <c r="F42" s="395">
        <f>+PSSA3_6101!E42+PSSA3_6102!E42+PSSA3_6103!E42+PSSA3_6104!E42</f>
        <v>0</v>
      </c>
      <c r="G42" s="395">
        <f>+PSSA3_6101!F42+PSSA3_6102!F42+PSSA3_6103!F42+PSSA3_6104!F42</f>
        <v>0</v>
      </c>
      <c r="H42" s="412">
        <f>+PSSA3_6101!G42+PSSA3_6102!G42+PSSA3_6103!G42+PSSA3_6104!G42</f>
        <v>0</v>
      </c>
      <c r="I42" s="412">
        <f>+PSSA3_6101!H42+PSSA3_6102!H42+PSSA3_6103!H42+PSSA3_6104!H42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+PSSA3_6101!C43+PSSA3_6102!C43+PSSA3_6103!C43+PSSA3_6104!C43</f>
        <v>0</v>
      </c>
      <c r="E43" s="357">
        <f>+PSSA3_6101!D43</f>
        <v>0</v>
      </c>
      <c r="F43" s="395">
        <f>+PSSA3_6101!E43+PSSA3_6102!E43+PSSA3_6103!E43+PSSA3_6104!E43</f>
        <v>0</v>
      </c>
      <c r="G43" s="395">
        <f>+PSSA3_6101!F43+PSSA3_6102!F43+PSSA3_6103!F43+PSSA3_6104!F43</f>
        <v>0</v>
      </c>
      <c r="H43" s="412">
        <f>+PSSA3_6101!G43+PSSA3_6102!G43+PSSA3_6103!G43+PSSA3_6104!G43</f>
        <v>0</v>
      </c>
      <c r="I43" s="412">
        <f>+PSSA3_6101!H43+PSSA3_6102!H43+PSSA3_6103!H43+PSSA3_6104!H43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+PSSA3_6101!C44+PSSA3_6102!C44+PSSA3_6103!C44+PSSA3_6104!C44</f>
        <v>0</v>
      </c>
      <c r="E44" s="357">
        <f>+PSSA3_6101!D44</f>
        <v>0</v>
      </c>
      <c r="F44" s="395">
        <f>+PSSA3_6101!E44+PSSA3_6102!E44+PSSA3_6103!E44+PSSA3_6104!E44</f>
        <v>0</v>
      </c>
      <c r="G44" s="395">
        <f>+PSSA3_6101!F44+PSSA3_6102!F44+PSSA3_6103!F44+PSSA3_6104!F44</f>
        <v>0</v>
      </c>
      <c r="H44" s="412">
        <f>+PSSA3_6101!G44+PSSA3_6102!G44+PSSA3_6103!G44+PSSA3_6104!G44</f>
        <v>0</v>
      </c>
      <c r="I44" s="412">
        <f>+PSSA3_6101!H44+PSSA3_6102!H44+PSSA3_6103!H44+PSSA3_6104!H44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+PSSA3_6101!C45+PSSA3_6102!C45+PSSA3_6103!C45+PSSA3_6104!C45</f>
        <v>0</v>
      </c>
      <c r="E45" s="357">
        <f>+PSSA3_6101!D45</f>
        <v>0</v>
      </c>
      <c r="F45" s="395">
        <f>+PSSA3_6101!E45+PSSA3_6102!E45+PSSA3_6103!E45+PSSA3_6104!E45</f>
        <v>0</v>
      </c>
      <c r="G45" s="395">
        <f>+PSSA3_6101!F45+PSSA3_6102!F45+PSSA3_6103!F45+PSSA3_6104!F45</f>
        <v>0</v>
      </c>
      <c r="H45" s="412">
        <f>+PSSA3_6101!G45+PSSA3_6102!G45+PSSA3_6103!G45+PSSA3_6104!G45</f>
        <v>0</v>
      </c>
      <c r="I45" s="412">
        <f>+PSSA3_6101!H45+PSSA3_6102!H45+PSSA3_6103!H45+PSSA3_6104!H45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+PSSA3_6101!C46+PSSA3_6102!C46+PSSA3_6103!C46+PSSA3_6104!C46</f>
        <v>0</v>
      </c>
      <c r="E46" s="357">
        <f>+PSSA3_6101!D46</f>
        <v>0</v>
      </c>
      <c r="F46" s="395">
        <f>+PSSA3_6101!E46+PSSA3_6102!E46+PSSA3_6103!E46+PSSA3_6104!E46</f>
        <v>0</v>
      </c>
      <c r="G46" s="395">
        <f>+PSSA3_6101!F46+PSSA3_6102!F46+PSSA3_6103!F46+PSSA3_6104!F46</f>
        <v>0</v>
      </c>
      <c r="H46" s="412">
        <f>+PSSA3_6101!G46+PSSA3_6102!G46+PSSA3_6103!G46+PSSA3_6104!G46</f>
        <v>0</v>
      </c>
      <c r="I46" s="412">
        <f>+PSSA3_6101!H46+PSSA3_6102!H46+PSSA3_6103!H46+PSSA3_6104!H46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51"/>
      <c r="J49" s="205"/>
      <c r="L49" s="16" t="s">
        <v>50</v>
      </c>
    </row>
    <row r="50" spans="2:12">
      <c r="B50" s="185" t="s">
        <v>140</v>
      </c>
      <c r="C50" s="18"/>
      <c r="D50" s="395">
        <f>+PSSA3_6101!C50+PSSA3_6102!C50+PSSA3_6103!C50+PSSA3_6104!C50</f>
        <v>0</v>
      </c>
      <c r="E50" s="52" t="str">
        <f>+'[1]PSS-A1_Prime'!G54</f>
        <v>1. LABOUR</v>
      </c>
      <c r="F50" s="365"/>
      <c r="G50" s="395">
        <f>+PSSA3_6101!F50+PSSA3_6102!F50+PSSA3_6103!F50+PSSA3_6104!F50</f>
        <v>0</v>
      </c>
      <c r="H50" s="364"/>
      <c r="I50" s="412">
        <f>+PSSA3_6101!H50+PSSA3_6102!H50+PSSA3_6103!H50+PSSA3_6104!H50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+PSSA3_6101!C51+PSSA3_6102!C51+PSSA3_6103!C51+PSSA3_6104!C51</f>
        <v>0</v>
      </c>
      <c r="E51" s="52">
        <f>+'[1]PSS-A1_Prime'!G55</f>
        <v>0</v>
      </c>
      <c r="F51" s="365"/>
      <c r="G51" s="395">
        <f>+PSSA3_6101!F51+PSSA3_6102!F51+PSSA3_6103!F51+PSSA3_6104!F51</f>
        <v>0</v>
      </c>
      <c r="H51" s="364"/>
      <c r="I51" s="412">
        <f>+PSSA3_6101!H51+PSSA3_6102!H51+PSSA3_6103!H51+PSSA3_6104!H51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+PSSA3_6101!H52+PSSA3_6102!H52+PSSA3_6103!H52+PSSA3_6104!H52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+PSSA3_7101!F3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166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+PSSA3_7101!A12</f>
        <v>0</v>
      </c>
      <c r="C12" s="321"/>
      <c r="D12" s="322"/>
      <c r="E12" s="395">
        <f>+PSSA3_7101!D12+PSSA3_7102!D12+PSSA3_7103!D12+PSSA3_7104!D12</f>
        <v>0</v>
      </c>
      <c r="F12" s="395">
        <f>+PSSA3_7101!E12</f>
        <v>0</v>
      </c>
      <c r="G12" s="325">
        <f>+E12*F12</f>
        <v>0</v>
      </c>
      <c r="H12" s="412">
        <f>+PSSA3_7101!G12+PSSA3_7102!G12+PSSA3_7103!G12+PSSA3_7104!G12</f>
        <v>0</v>
      </c>
      <c r="I12" s="424">
        <f>+H12*F12</f>
        <v>0</v>
      </c>
      <c r="J12" s="328">
        <f>+G12-I12</f>
        <v>0</v>
      </c>
    </row>
    <row r="13" spans="2:10">
      <c r="B13" s="395">
        <f>+PSSA3_7101!A13</f>
        <v>0</v>
      </c>
      <c r="C13" s="321"/>
      <c r="D13" s="322"/>
      <c r="E13" s="395">
        <f>+PSSA3_7101!D13+PSSA3_7102!D13+PSSA3_7103!D13+PSSA3_7104!D13</f>
        <v>0</v>
      </c>
      <c r="F13" s="395">
        <f>+PSSA3_7101!E13</f>
        <v>0</v>
      </c>
      <c r="G13" s="325">
        <f t="shared" ref="G13:G23" si="0">+E13*F13</f>
        <v>0</v>
      </c>
      <c r="H13" s="412">
        <f>+PSSA3_7101!G13+PSSA3_7102!G13+PSSA3_7103!G13+PSSA3_7104!G13</f>
        <v>0</v>
      </c>
      <c r="I13" s="424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+PSSA3_7101!A14</f>
        <v>0</v>
      </c>
      <c r="C14" s="321"/>
      <c r="D14" s="322"/>
      <c r="E14" s="395">
        <f>+PSSA3_7101!D14+PSSA3_7102!D14+PSSA3_7103!D14+PSSA3_7104!D14</f>
        <v>0</v>
      </c>
      <c r="F14" s="395">
        <f>+PSSA3_7101!E14</f>
        <v>0</v>
      </c>
      <c r="G14" s="325">
        <f t="shared" si="0"/>
        <v>0</v>
      </c>
      <c r="H14" s="412">
        <f>+PSSA3_7101!G14+PSSA3_7102!G14+PSSA3_7103!G14+PSSA3_7104!G14</f>
        <v>0</v>
      </c>
      <c r="I14" s="424">
        <f t="shared" si="1"/>
        <v>0</v>
      </c>
      <c r="J14" s="328">
        <f t="shared" si="2"/>
        <v>0</v>
      </c>
    </row>
    <row r="15" spans="2:10">
      <c r="B15" s="395">
        <f>+PSSA3_7101!A15</f>
        <v>0</v>
      </c>
      <c r="C15" s="321"/>
      <c r="D15" s="322"/>
      <c r="E15" s="395">
        <f>+PSSA3_7101!D15+PSSA3_7102!D15+PSSA3_7103!D15+PSSA3_7104!D15</f>
        <v>0</v>
      </c>
      <c r="F15" s="395">
        <f>+PSSA3_7101!E15</f>
        <v>0</v>
      </c>
      <c r="G15" s="325">
        <f t="shared" si="0"/>
        <v>0</v>
      </c>
      <c r="H15" s="412">
        <f>+PSSA3_7101!G15+PSSA3_7102!G15+PSSA3_7103!G15+PSSA3_7104!G15</f>
        <v>0</v>
      </c>
      <c r="I15" s="424">
        <f t="shared" si="1"/>
        <v>0</v>
      </c>
      <c r="J15" s="328">
        <f t="shared" si="2"/>
        <v>0</v>
      </c>
    </row>
    <row r="16" spans="2:10">
      <c r="B16" s="395">
        <f>+PSSA3_7101!A16</f>
        <v>0</v>
      </c>
      <c r="C16" s="321"/>
      <c r="D16" s="322"/>
      <c r="E16" s="395">
        <f>+PSSA3_7101!D16+PSSA3_7102!D16+PSSA3_7103!D16+PSSA3_7104!D16</f>
        <v>0</v>
      </c>
      <c r="F16" s="395">
        <f>+PSSA3_7101!E16</f>
        <v>0</v>
      </c>
      <c r="G16" s="325">
        <f t="shared" si="0"/>
        <v>0</v>
      </c>
      <c r="H16" s="412">
        <f>+PSSA3_7101!G16+PSSA3_7102!G16+PSSA3_7103!G16+PSSA3_7104!G16</f>
        <v>0</v>
      </c>
      <c r="I16" s="424">
        <f t="shared" si="1"/>
        <v>0</v>
      </c>
      <c r="J16" s="328">
        <f t="shared" si="2"/>
        <v>0</v>
      </c>
    </row>
    <row r="17" spans="2:10">
      <c r="B17" s="395">
        <f>+PSSA3_7101!A17</f>
        <v>0</v>
      </c>
      <c r="C17" s="321"/>
      <c r="D17" s="322"/>
      <c r="E17" s="395">
        <f>+PSSA3_7101!D17+PSSA3_7102!D17+PSSA3_7103!D17+PSSA3_7104!D17</f>
        <v>0</v>
      </c>
      <c r="F17" s="395">
        <f>+PSSA3_7101!E17</f>
        <v>0</v>
      </c>
      <c r="G17" s="325">
        <f t="shared" si="0"/>
        <v>0</v>
      </c>
      <c r="H17" s="412">
        <f>+PSSA3_7101!G17+PSSA3_7102!G17+PSSA3_7103!G17+PSSA3_7104!G17</f>
        <v>0</v>
      </c>
      <c r="I17" s="424">
        <f t="shared" si="1"/>
        <v>0</v>
      </c>
      <c r="J17" s="328">
        <f t="shared" si="2"/>
        <v>0</v>
      </c>
    </row>
    <row r="18" spans="2:10">
      <c r="B18" s="395">
        <f>+PSSA3_7101!A18</f>
        <v>0</v>
      </c>
      <c r="C18" s="321"/>
      <c r="D18" s="322"/>
      <c r="E18" s="395">
        <f>+PSSA3_7101!D18+PSSA3_7102!D18+PSSA3_7103!D18+PSSA3_7104!D18</f>
        <v>0</v>
      </c>
      <c r="F18" s="395">
        <f>+PSSA3_7101!E18</f>
        <v>0</v>
      </c>
      <c r="G18" s="325">
        <f t="shared" si="0"/>
        <v>0</v>
      </c>
      <c r="H18" s="412">
        <f>+PSSA3_7101!G18+PSSA3_7102!G18+PSSA3_7103!G18+PSSA3_7104!G18</f>
        <v>0</v>
      </c>
      <c r="I18" s="424">
        <f t="shared" si="1"/>
        <v>0</v>
      </c>
      <c r="J18" s="328">
        <f t="shared" si="2"/>
        <v>0</v>
      </c>
    </row>
    <row r="19" spans="2:10">
      <c r="B19" s="395">
        <f>+PSSA3_7101!A19</f>
        <v>0</v>
      </c>
      <c r="C19" s="321"/>
      <c r="D19" s="322"/>
      <c r="E19" s="395">
        <f>+PSSA3_7101!D19+PSSA3_7102!D19+PSSA3_7103!D19+PSSA3_7104!D19</f>
        <v>0</v>
      </c>
      <c r="F19" s="395">
        <f>+PSSA3_7101!E19</f>
        <v>0</v>
      </c>
      <c r="G19" s="325">
        <f t="shared" si="0"/>
        <v>0</v>
      </c>
      <c r="H19" s="412">
        <f>+PSSA3_7101!G19+PSSA3_7102!G19+PSSA3_7103!G19+PSSA3_7104!G19</f>
        <v>0</v>
      </c>
      <c r="I19" s="424">
        <f t="shared" si="1"/>
        <v>0</v>
      </c>
      <c r="J19" s="328">
        <f t="shared" si="2"/>
        <v>0</v>
      </c>
    </row>
    <row r="20" spans="2:10">
      <c r="B20" s="395">
        <f>+PSSA3_7101!A20</f>
        <v>0</v>
      </c>
      <c r="C20" s="321"/>
      <c r="D20" s="322"/>
      <c r="E20" s="395">
        <f>+PSSA3_7101!D20+PSSA3_7102!D20+PSSA3_7103!D20+PSSA3_7104!D20</f>
        <v>0</v>
      </c>
      <c r="F20" s="395">
        <f>+PSSA3_7101!E20</f>
        <v>0</v>
      </c>
      <c r="G20" s="325">
        <f t="shared" si="0"/>
        <v>0</v>
      </c>
      <c r="H20" s="412">
        <f>+PSSA3_7101!G20+PSSA3_7102!G20+PSSA3_7103!G20+PSSA3_7104!G20</f>
        <v>0</v>
      </c>
      <c r="I20" s="424">
        <f t="shared" si="1"/>
        <v>0</v>
      </c>
      <c r="J20" s="328">
        <f t="shared" si="2"/>
        <v>0</v>
      </c>
    </row>
    <row r="21" spans="2:10">
      <c r="B21" s="395">
        <f>+PSSA3_7101!A21</f>
        <v>0</v>
      </c>
      <c r="C21" s="321"/>
      <c r="D21" s="322"/>
      <c r="E21" s="395">
        <f>+PSSA3_7101!D21+PSSA3_7102!D21+PSSA3_7103!D21+PSSA3_7104!D21</f>
        <v>0</v>
      </c>
      <c r="F21" s="395">
        <f>+PSSA3_7101!E21</f>
        <v>0</v>
      </c>
      <c r="G21" s="325">
        <f t="shared" si="0"/>
        <v>0</v>
      </c>
      <c r="H21" s="412">
        <f>+PSSA3_7101!G21+PSSA3_7102!G21+PSSA3_7103!G21+PSSA3_7104!G21</f>
        <v>0</v>
      </c>
      <c r="I21" s="424">
        <f t="shared" si="1"/>
        <v>0</v>
      </c>
      <c r="J21" s="328">
        <f t="shared" si="2"/>
        <v>0</v>
      </c>
    </row>
    <row r="22" spans="2:10">
      <c r="B22" s="395">
        <f>+PSSA3_7101!A22</f>
        <v>0</v>
      </c>
      <c r="C22" s="321"/>
      <c r="D22" s="322"/>
      <c r="E22" s="395">
        <f>+PSSA3_7101!D22+PSSA3_7102!D22+PSSA3_7103!D22+PSSA3_7104!D22</f>
        <v>0</v>
      </c>
      <c r="F22" s="395">
        <f>+PSSA3_7101!E22</f>
        <v>0</v>
      </c>
      <c r="G22" s="325">
        <f t="shared" si="0"/>
        <v>0</v>
      </c>
      <c r="H22" s="412">
        <f>+PSSA3_7101!G22+PSSA3_7102!G22+PSSA3_7103!G22+PSSA3_7104!G22</f>
        <v>0</v>
      </c>
      <c r="I22" s="424">
        <f t="shared" si="1"/>
        <v>0</v>
      </c>
      <c r="J22" s="328">
        <f t="shared" si="2"/>
        <v>0</v>
      </c>
    </row>
    <row r="23" spans="2:10">
      <c r="B23" s="395">
        <f>+PSSA3_7101!A23</f>
        <v>0</v>
      </c>
      <c r="C23" s="321"/>
      <c r="D23" s="322"/>
      <c r="E23" s="395">
        <f>+PSSA3_7101!D23+PSSA3_7102!D23+PSSA3_7103!D23+PSSA3_7104!D23</f>
        <v>0</v>
      </c>
      <c r="F23" s="395">
        <f>+PSSA3_7101!E23</f>
        <v>0</v>
      </c>
      <c r="G23" s="325">
        <f t="shared" si="0"/>
        <v>0</v>
      </c>
      <c r="H23" s="412">
        <f>+PSSA3_7101!G23+PSSA3_7102!G23+PSSA3_7103!G23+PSSA3_7104!G23</f>
        <v>0</v>
      </c>
      <c r="I23" s="424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428">
        <f>SUM(H12:H23)</f>
        <v>0</v>
      </c>
      <c r="I24" s="428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99"/>
      <c r="I25" s="399"/>
      <c r="J25" s="336"/>
    </row>
    <row r="26" spans="2:10">
      <c r="B26" s="395">
        <f>+PSSA3_1101!A26</f>
        <v>0</v>
      </c>
      <c r="C26" s="395">
        <f>+PSSA3_1101!B26</f>
        <v>0</v>
      </c>
      <c r="D26" s="395" t="str">
        <f>+PSSA3_7101!C26</f>
        <v>depreciation</v>
      </c>
      <c r="E26" s="337">
        <v>0</v>
      </c>
      <c r="F26" s="338">
        <v>0</v>
      </c>
      <c r="G26" s="395">
        <f>+PSSA3_7101!F26+PSSA3_7102!F26+PSSA3_7103!F26+PSSA3_7104!F26</f>
        <v>0</v>
      </c>
      <c r="H26" s="412">
        <f>+PSSA3_7101!G26+PSSA3_7102!G26+PSSA3_7103!G26+PSSA3_7104!G26</f>
        <v>0</v>
      </c>
      <c r="I26" s="412">
        <f>+PSSA3_7101!H26+PSSA3_7102!H26+PSSA3_7103!H26+PSSA3_7104!H26</f>
        <v>0</v>
      </c>
      <c r="J26" s="328">
        <f t="shared" ref="J26:J31" si="3">+G26-I26</f>
        <v>0</v>
      </c>
    </row>
    <row r="27" spans="2:10">
      <c r="B27" s="395">
        <f>+PSSA3_1101!A27</f>
        <v>0</v>
      </c>
      <c r="C27" s="395">
        <f>+PSSA3_1101!B27</f>
        <v>0</v>
      </c>
      <c r="D27" s="395" t="str">
        <f>+PSSA3_7101!C27</f>
        <v>depreciation</v>
      </c>
      <c r="E27" s="323">
        <v>0</v>
      </c>
      <c r="F27" s="342">
        <v>0</v>
      </c>
      <c r="G27" s="395">
        <f>+PSSA3_7101!F27+PSSA3_7102!F27+PSSA3_7103!F27+PSSA3_7104!F27</f>
        <v>0</v>
      </c>
      <c r="H27" s="412">
        <f>+PSSA3_7101!G27+PSSA3_7102!G27+PSSA3_7103!G27+PSSA3_7104!G27</f>
        <v>0</v>
      </c>
      <c r="I27" s="412">
        <f>+PSSA3_7101!H27+PSSA3_7102!H27+PSSA3_7103!H27+PSSA3_7104!H27</f>
        <v>0</v>
      </c>
      <c r="J27" s="328">
        <f t="shared" si="3"/>
        <v>0</v>
      </c>
    </row>
    <row r="28" spans="2:10">
      <c r="B28" s="395">
        <f>+PSSA3_1101!A28</f>
        <v>0</v>
      </c>
      <c r="C28" s="395">
        <f>+PSSA3_1101!B28</f>
        <v>0</v>
      </c>
      <c r="D28" s="395" t="str">
        <f>+PSSA3_7101!C28</f>
        <v>depreciation</v>
      </c>
      <c r="E28" s="323">
        <v>0</v>
      </c>
      <c r="F28" s="342">
        <v>0</v>
      </c>
      <c r="G28" s="395">
        <f>+PSSA3_7101!F28+PSSA3_7102!F28+PSSA3_7103!F28+PSSA3_7104!F28</f>
        <v>0</v>
      </c>
      <c r="H28" s="412">
        <f>+PSSA3_7101!G28+PSSA3_7102!G28+PSSA3_7103!G28+PSSA3_7104!G28</f>
        <v>0</v>
      </c>
      <c r="I28" s="412">
        <f>+PSSA3_7101!H28+PSSA3_7102!H28+PSSA3_7103!H28+PSSA3_7104!H28</f>
        <v>0</v>
      </c>
      <c r="J28" s="328">
        <f t="shared" si="3"/>
        <v>0</v>
      </c>
    </row>
    <row r="29" spans="2:10">
      <c r="B29" s="395">
        <f>+PSSA3_1101!A29</f>
        <v>0</v>
      </c>
      <c r="C29" s="395">
        <f>+PSSA3_1101!B29</f>
        <v>0</v>
      </c>
      <c r="D29" s="395" t="str">
        <f>+PSSA3_7101!C29</f>
        <v>depreciation</v>
      </c>
      <c r="E29" s="323">
        <v>0</v>
      </c>
      <c r="F29" s="342">
        <v>0</v>
      </c>
      <c r="G29" s="395">
        <f>+PSSA3_7101!F29+PSSA3_7102!F29+PSSA3_7103!F29+PSSA3_7104!F29</f>
        <v>0</v>
      </c>
      <c r="H29" s="412">
        <f>+PSSA3_7101!G29+PSSA3_7102!G29+PSSA3_7103!G29+PSSA3_7104!G29</f>
        <v>0</v>
      </c>
      <c r="I29" s="412">
        <f>+PSSA3_7101!H29+PSSA3_7102!H29+PSSA3_7103!H29+PSSA3_7104!H29</f>
        <v>0</v>
      </c>
      <c r="J29" s="328">
        <f t="shared" si="3"/>
        <v>0</v>
      </c>
    </row>
    <row r="30" spans="2:10">
      <c r="B30" s="395">
        <f>+PSSA3_1101!A30</f>
        <v>0</v>
      </c>
      <c r="C30" s="395">
        <f>+PSSA3_1101!B30</f>
        <v>0</v>
      </c>
      <c r="D30" s="395" t="str">
        <f>+PSSA3_7101!C30</f>
        <v>depreciation</v>
      </c>
      <c r="E30" s="323">
        <v>0</v>
      </c>
      <c r="F30" s="342">
        <v>0</v>
      </c>
      <c r="G30" s="395">
        <f>+PSSA3_7101!F30+PSSA3_7102!F30+PSSA3_7103!F30+PSSA3_7104!F30</f>
        <v>0</v>
      </c>
      <c r="H30" s="412">
        <f>+PSSA3_7101!G30+PSSA3_7102!G30+PSSA3_7103!G30+PSSA3_7104!G30</f>
        <v>0</v>
      </c>
      <c r="I30" s="412">
        <f>+PSSA3_7101!H30+PSSA3_7102!H30+PSSA3_7103!H30+PSSA3_7104!H30</f>
        <v>0</v>
      </c>
      <c r="J30" s="328">
        <f t="shared" si="3"/>
        <v>0</v>
      </c>
    </row>
    <row r="31" spans="2:10">
      <c r="B31" s="395">
        <f>+PSSA3_1101!A31</f>
        <v>0</v>
      </c>
      <c r="C31" s="395">
        <f>+PSSA3_1101!B31</f>
        <v>0</v>
      </c>
      <c r="D31" s="395" t="str">
        <f>+PSSA3_7101!C31</f>
        <v>depreciation</v>
      </c>
      <c r="E31" s="344">
        <v>0</v>
      </c>
      <c r="F31" s="344">
        <v>0</v>
      </c>
      <c r="G31" s="395">
        <f>+PSSA3_7101!F31+PSSA3_7102!F31+PSSA3_7103!F31+PSSA3_7104!F31</f>
        <v>0</v>
      </c>
      <c r="H31" s="412">
        <f>+PSSA3_7101!G31+PSSA3_7102!G31+PSSA3_7103!G31+PSSA3_7104!G31</f>
        <v>0</v>
      </c>
      <c r="I31" s="412">
        <f>+PSSA3_7101!H31+PSSA3_7102!H31+PSSA3_7103!H31+PSSA3_7104!H31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95"/>
      <c r="H32" s="414"/>
      <c r="I32" s="414"/>
      <c r="J32" s="413" t="s">
        <v>50</v>
      </c>
    </row>
    <row r="33" spans="2:14" ht="13">
      <c r="B33" s="189" t="s">
        <v>117</v>
      </c>
      <c r="C33" s="22"/>
      <c r="D33" s="335"/>
      <c r="E33" s="335"/>
      <c r="F33" s="330"/>
      <c r="G33" s="423">
        <f>SUM(G26:G32)</f>
        <v>0</v>
      </c>
      <c r="H33" s="415">
        <f>SUM(H26:H32)</f>
        <v>0</v>
      </c>
      <c r="I33" s="415">
        <f>SUM(I26:I32)</f>
        <v>0</v>
      </c>
      <c r="J33" s="416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95">
        <f>+PSSA3_1101!F34+PSSA3_1102!F34+PSSA3_1103!F34+PSSA3_1104!F34</f>
        <v>0</v>
      </c>
      <c r="H34" s="417"/>
      <c r="I34" s="402"/>
      <c r="J34" s="418"/>
      <c r="K34" s="46"/>
    </row>
    <row r="35" spans="2:14">
      <c r="B35" s="185" t="s">
        <v>123</v>
      </c>
      <c r="C35" s="18"/>
      <c r="D35" s="395">
        <f>+PSSA3_7101!C35+PSSA3_7102!C35+PSSA3_7103!C35+PSSA3_7104!C35</f>
        <v>0</v>
      </c>
      <c r="E35" s="357">
        <f>+PSSA3_7101!D35</f>
        <v>0</v>
      </c>
      <c r="F35" s="395">
        <f>+PSSA3_7101!E35+PSSA3_7102!E35+PSSA3_7103!E35+PSSA3_7104!E35</f>
        <v>0</v>
      </c>
      <c r="G35" s="395">
        <f>+PSSA3_7101!F35+PSSA3_7102!F35+PSSA3_7103!F35+PSSA3_7104!F35</f>
        <v>0</v>
      </c>
      <c r="H35" s="412">
        <f>+PSSA3_7101!G35+PSSA3_7102!G35+PSSA3_7103!G35+PSSA3_7104!G35</f>
        <v>0</v>
      </c>
      <c r="I35" s="412">
        <f>+PSSA3_7101!H35+PSSA3_7102!H35+PSSA3_7103!H35+PSSA3_7104!H35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95">
        <f>+PSSA3_7101!C36+PSSA3_7102!C36+PSSA3_7103!C36+PSSA3_7104!C36</f>
        <v>0</v>
      </c>
      <c r="E36" s="357">
        <f>+PSSA3_7101!D36</f>
        <v>0</v>
      </c>
      <c r="F36" s="395">
        <f>+PSSA3_7101!E36+PSSA3_7102!E36+PSSA3_7103!E36+PSSA3_7104!E36</f>
        <v>0</v>
      </c>
      <c r="G36" s="395">
        <f>+PSSA3_7101!F36+PSSA3_7102!F36+PSSA3_7103!F36+PSSA3_7104!F36</f>
        <v>0</v>
      </c>
      <c r="H36" s="412">
        <f>+PSSA3_7101!G36+PSSA3_7102!G36+PSSA3_7103!G36+PSSA3_7104!G36</f>
        <v>0</v>
      </c>
      <c r="I36" s="412">
        <f>+PSSA3_7101!H36+PSSA3_7102!H36+PSSA3_7103!H36+PSSA3_7104!H36</f>
        <v>0</v>
      </c>
      <c r="J36" s="328">
        <f t="shared" si="4"/>
        <v>0</v>
      </c>
    </row>
    <row r="37" spans="2:14">
      <c r="B37" s="200" t="s">
        <v>125</v>
      </c>
      <c r="C37" s="47"/>
      <c r="D37" s="395">
        <f>+PSSA3_7101!C37+PSSA3_7102!C37+PSSA3_7103!C37+PSSA3_7104!C37</f>
        <v>0</v>
      </c>
      <c r="E37" s="357">
        <f>+PSSA3_7101!D37</f>
        <v>0</v>
      </c>
      <c r="F37" s="395">
        <f>+PSSA3_7101!E37+PSSA3_7102!E37+PSSA3_7103!E37+PSSA3_7104!E37</f>
        <v>0</v>
      </c>
      <c r="G37" s="395">
        <f>+PSSA3_7101!F37+PSSA3_7102!F37+PSSA3_7103!F37+PSSA3_7104!F37</f>
        <v>0</v>
      </c>
      <c r="H37" s="412">
        <f>+PSSA3_7101!G37+PSSA3_7102!G37+PSSA3_7103!G37+PSSA3_7104!G37</f>
        <v>0</v>
      </c>
      <c r="I37" s="412">
        <f>+PSSA3_7101!H37+PSSA3_7102!H37+PSSA3_7103!H37+PSSA3_7104!H37</f>
        <v>0</v>
      </c>
      <c r="J37" s="328">
        <f t="shared" si="4"/>
        <v>0</v>
      </c>
    </row>
    <row r="38" spans="2:14">
      <c r="B38" s="200" t="s">
        <v>126</v>
      </c>
      <c r="C38" s="47"/>
      <c r="D38" s="395">
        <f>+PSSA3_7101!C38+PSSA3_7102!C38+PSSA3_7103!C38+PSSA3_7104!C38</f>
        <v>0</v>
      </c>
      <c r="E38" s="357">
        <f>+PSSA3_7101!D38</f>
        <v>0</v>
      </c>
      <c r="F38" s="395">
        <f>+PSSA3_7101!E38+PSSA3_7102!E38+PSSA3_7103!E38+PSSA3_7104!E38</f>
        <v>0</v>
      </c>
      <c r="G38" s="395">
        <f>+PSSA3_7101!F38+PSSA3_7102!F38+PSSA3_7103!F38+PSSA3_7104!F38</f>
        <v>0</v>
      </c>
      <c r="H38" s="412">
        <f>+PSSA3_7101!G38+PSSA3_7102!G38+PSSA3_7103!G38+PSSA3_7104!G38</f>
        <v>0</v>
      </c>
      <c r="I38" s="412">
        <f>+PSSA3_7101!H38+PSSA3_7102!H38+PSSA3_7103!H38+PSSA3_7104!H38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419"/>
    </row>
    <row r="40" spans="2:14">
      <c r="B40" s="200" t="s">
        <v>128</v>
      </c>
      <c r="C40" s="47"/>
      <c r="D40" s="395">
        <f>+PSSA3_7101!C40+PSSA3_7102!C40+PSSA3_7103!C40+PSSA3_7104!C40</f>
        <v>0</v>
      </c>
      <c r="E40" s="357">
        <f>+PSSA3_7101!D40</f>
        <v>0</v>
      </c>
      <c r="F40" s="395">
        <f>+PSSA3_7101!E40+PSSA3_7102!E40+PSSA3_7103!E40+PSSA3_7104!E40</f>
        <v>0</v>
      </c>
      <c r="G40" s="395">
        <f>+PSSA3_7101!F40+PSSA3_7102!F40+PSSA3_7103!F40+PSSA3_7104!F40</f>
        <v>0</v>
      </c>
      <c r="H40" s="412">
        <f>+PSSA3_7101!G40+PSSA3_7102!G40+PSSA3_7103!G40+PSSA3_7104!G40</f>
        <v>0</v>
      </c>
      <c r="I40" s="412">
        <f>+PSSA3_7101!H40+PSSA3_7102!H40+PSSA3_7103!H40+PSSA3_7104!H40</f>
        <v>0</v>
      </c>
      <c r="J40" s="328">
        <f t="shared" si="4"/>
        <v>0</v>
      </c>
    </row>
    <row r="41" spans="2:14">
      <c r="B41" s="200" t="s">
        <v>129</v>
      </c>
      <c r="C41" s="47"/>
      <c r="D41" s="395">
        <f>+PSSA3_7101!C41+PSSA3_7102!C41+PSSA3_7103!C41+PSSA3_7104!C41</f>
        <v>0</v>
      </c>
      <c r="E41" s="357">
        <f>+PSSA3_7101!D41</f>
        <v>0</v>
      </c>
      <c r="F41" s="395">
        <f>+PSSA3_7101!E41+PSSA3_7102!E41+PSSA3_7103!E41+PSSA3_7104!E41</f>
        <v>0</v>
      </c>
      <c r="G41" s="395">
        <f>+PSSA3_7101!F41+PSSA3_7102!F41+PSSA3_7103!F41+PSSA3_7104!F41</f>
        <v>0</v>
      </c>
      <c r="H41" s="412">
        <f>+PSSA3_7101!G41+PSSA3_7102!G41+PSSA3_7103!G41+PSSA3_7104!G41</f>
        <v>0</v>
      </c>
      <c r="I41" s="412">
        <f>+PSSA3_7101!H41+PSSA3_7102!H41+PSSA3_7103!H41+PSSA3_7104!H41</f>
        <v>0</v>
      </c>
      <c r="J41" s="328">
        <f t="shared" si="4"/>
        <v>0</v>
      </c>
    </row>
    <row r="42" spans="2:14">
      <c r="B42" s="200" t="s">
        <v>130</v>
      </c>
      <c r="C42" s="47"/>
      <c r="D42" s="395">
        <f>+PSSA3_7101!C42+PSSA3_7102!C42+PSSA3_7103!C42+PSSA3_7104!C42</f>
        <v>0</v>
      </c>
      <c r="E42" s="357">
        <f>+PSSA3_7101!D42</f>
        <v>0</v>
      </c>
      <c r="F42" s="395">
        <f>+PSSA3_7101!E42+PSSA3_7102!E42+PSSA3_7103!E42+PSSA3_7104!E42</f>
        <v>0</v>
      </c>
      <c r="G42" s="395">
        <f>+PSSA3_7101!F42+PSSA3_7102!F42+PSSA3_7103!F42+PSSA3_7104!F42</f>
        <v>0</v>
      </c>
      <c r="H42" s="412">
        <f>+PSSA3_7101!G42+PSSA3_7102!G42+PSSA3_7103!G42+PSSA3_7104!G42</f>
        <v>0</v>
      </c>
      <c r="I42" s="412">
        <f>+PSSA3_7101!H42+PSSA3_7102!H42+PSSA3_7103!H42+PSSA3_7104!H42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95">
        <f>+PSSA3_7101!C43+PSSA3_7102!C43+PSSA3_7103!C43+PSSA3_7104!C43</f>
        <v>0</v>
      </c>
      <c r="E43" s="357">
        <f>+PSSA3_7101!D43</f>
        <v>0</v>
      </c>
      <c r="F43" s="395">
        <f>+PSSA3_7101!E43+PSSA3_7102!E43+PSSA3_7103!E43+PSSA3_7104!E43</f>
        <v>0</v>
      </c>
      <c r="G43" s="395">
        <f>+PSSA3_7101!F43+PSSA3_7102!F43+PSSA3_7103!F43+PSSA3_7104!F43</f>
        <v>0</v>
      </c>
      <c r="H43" s="412">
        <f>+PSSA3_7101!G43+PSSA3_7102!G43+PSSA3_7103!G43+PSSA3_7104!G43</f>
        <v>0</v>
      </c>
      <c r="I43" s="412">
        <f>+PSSA3_7101!H43+PSSA3_7102!H43+PSSA3_7103!H43+PSSA3_7104!H43</f>
        <v>0</v>
      </c>
      <c r="J43" s="328">
        <f t="shared" si="4"/>
        <v>0</v>
      </c>
    </row>
    <row r="44" spans="2:14">
      <c r="B44" s="200" t="s">
        <v>132</v>
      </c>
      <c r="C44" s="47"/>
      <c r="D44" s="395">
        <f>+PSSA3_7101!C44+PSSA3_7102!C44+PSSA3_7103!C44+PSSA3_7104!C44</f>
        <v>0</v>
      </c>
      <c r="E44" s="357">
        <f>+PSSA3_7101!D44</f>
        <v>0</v>
      </c>
      <c r="F44" s="395">
        <f>+PSSA3_7101!E44+PSSA3_7102!E44+PSSA3_7103!E44+PSSA3_7104!E44</f>
        <v>0</v>
      </c>
      <c r="G44" s="395">
        <f>+PSSA3_7101!F44+PSSA3_7102!F44+PSSA3_7103!F44+PSSA3_7104!F44</f>
        <v>0</v>
      </c>
      <c r="H44" s="412">
        <f>+PSSA3_7101!G44+PSSA3_7102!G44+PSSA3_7103!G44+PSSA3_7104!G44</f>
        <v>0</v>
      </c>
      <c r="I44" s="412">
        <f>+PSSA3_7101!H44+PSSA3_7102!H44+PSSA3_7103!H44+PSSA3_7104!H44</f>
        <v>0</v>
      </c>
      <c r="J44" s="328">
        <f t="shared" si="4"/>
        <v>0</v>
      </c>
    </row>
    <row r="45" spans="2:14">
      <c r="B45" s="200" t="s">
        <v>133</v>
      </c>
      <c r="C45" s="47"/>
      <c r="D45" s="395">
        <f>+PSSA3_7101!C45+PSSA3_7102!C45+PSSA3_7103!C45+PSSA3_7104!C45</f>
        <v>0</v>
      </c>
      <c r="E45" s="357">
        <f>+PSSA3_7101!D45</f>
        <v>0</v>
      </c>
      <c r="F45" s="395">
        <f>+PSSA3_7101!E45+PSSA3_7102!E45+PSSA3_7103!E45+PSSA3_7104!E45</f>
        <v>0</v>
      </c>
      <c r="G45" s="395">
        <f>+PSSA3_7101!F45+PSSA3_7102!F45+PSSA3_7103!F45+PSSA3_7104!F45</f>
        <v>0</v>
      </c>
      <c r="H45" s="412">
        <f>+PSSA3_7101!G45+PSSA3_7102!G45+PSSA3_7103!G45+PSSA3_7104!G45</f>
        <v>0</v>
      </c>
      <c r="I45" s="412">
        <f>+PSSA3_7101!H45+PSSA3_7102!H45+PSSA3_7103!H45+PSSA3_7104!H45</f>
        <v>0</v>
      </c>
      <c r="J45" s="328">
        <f t="shared" si="4"/>
        <v>0</v>
      </c>
    </row>
    <row r="46" spans="2:14">
      <c r="B46" s="189" t="s">
        <v>134</v>
      </c>
      <c r="C46" s="26"/>
      <c r="D46" s="395">
        <f>+PSSA3_7101!C46+PSSA3_7102!C46+PSSA3_7103!C46+PSSA3_7104!C46</f>
        <v>0</v>
      </c>
      <c r="E46" s="357">
        <f>+PSSA3_7101!D46</f>
        <v>0</v>
      </c>
      <c r="F46" s="395">
        <f>+PSSA3_7101!E46+PSSA3_7102!E46+PSSA3_7103!E46+PSSA3_7104!E46</f>
        <v>0</v>
      </c>
      <c r="G46" s="395">
        <f>+PSSA3_7101!F46+PSSA3_7102!F46+PSSA3_7103!F46+PSSA3_7104!F46</f>
        <v>0</v>
      </c>
      <c r="H46" s="412">
        <f>+PSSA3_7101!G46+PSSA3_7102!G46+PSSA3_7103!G46+PSSA3_7104!G46</f>
        <v>0</v>
      </c>
      <c r="I46" s="412">
        <f>+PSSA3_7101!H46+PSSA3_7102!H46+PSSA3_7103!H46+PSSA3_7104!H46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426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427"/>
      <c r="J49" s="205"/>
      <c r="L49" s="16" t="s">
        <v>50</v>
      </c>
    </row>
    <row r="50" spans="2:12">
      <c r="B50" s="185" t="s">
        <v>140</v>
      </c>
      <c r="C50" s="18"/>
      <c r="D50" s="395">
        <f>+PSSA3_7101!C50+PSSA3_7102!C50+PSSA3_7103!C50+PSSA3_7104!C50</f>
        <v>0</v>
      </c>
      <c r="E50" s="52" t="str">
        <f>+'[1]PSS-A1_Prime'!G54</f>
        <v>1. LABOUR</v>
      </c>
      <c r="F50" s="365"/>
      <c r="G50" s="395">
        <f>+PSSA3_7101!F50+PSSA3_7102!F50+PSSA3_7103!F50+PSSA3_7104!F50</f>
        <v>0</v>
      </c>
      <c r="H50" s="364"/>
      <c r="I50" s="412">
        <f>+PSSA3_7101!H50+PSSA3_7102!H50+PSSA3_7103!H50+PSSA3_7104!H50</f>
        <v>0</v>
      </c>
      <c r="J50" s="366">
        <f>+G50-I50</f>
        <v>0</v>
      </c>
    </row>
    <row r="51" spans="2:12">
      <c r="B51" s="200" t="s">
        <v>156</v>
      </c>
      <c r="C51" s="47"/>
      <c r="D51" s="395">
        <f>+PSSA3_7101!C51+PSSA3_7102!C51+PSSA3_7103!C51+PSSA3_7104!C51</f>
        <v>0</v>
      </c>
      <c r="E51" s="52">
        <f>+'[1]PSS-A1_Prime'!G55</f>
        <v>0</v>
      </c>
      <c r="F51" s="365"/>
      <c r="G51" s="395">
        <f>+PSSA3_7101!F51+PSSA3_7102!F51+PSSA3_7103!F51+PSSA3_7104!F51</f>
        <v>0</v>
      </c>
      <c r="H51" s="364"/>
      <c r="I51" s="412">
        <f>+PSSA3_7101!H51+PSSA3_7102!H51+PSSA3_7103!H51+PSSA3_7104!H51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12">
        <f>+PSSA3_7101!H52+PSSA3_7102!H52+PSSA3_7103!H52+PSSA3_7104!H52</f>
        <v>0</v>
      </c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" style="16" customWidth="1"/>
    <col min="8" max="8" width="12.453125" style="16" customWidth="1"/>
    <col min="9" max="9" width="14" style="16" customWidth="1"/>
    <col min="10" max="10" width="12.5429687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>
        <f>+PSSA3_8101!F3</f>
        <v>0</v>
      </c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167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95">
        <f>+PSSA3_8101!A12</f>
        <v>0</v>
      </c>
      <c r="C12" s="321"/>
      <c r="D12" s="322"/>
      <c r="E12" s="323">
        <f>+PSSA3_8101!D12+PSSA3_8102!D12+PSSA3_8103!D12+PSSA3_8104!D12</f>
        <v>0</v>
      </c>
      <c r="F12" s="324">
        <f>+PSSA3_8101!E12</f>
        <v>0</v>
      </c>
      <c r="G12" s="325">
        <f>+E12*F12</f>
        <v>0</v>
      </c>
      <c r="H12" s="398">
        <f>+PSSA3_8101!G12+PSSA3_8102!G12+PSSA3_8103!G12+PSSA3_8104!G12</f>
        <v>0</v>
      </c>
      <c r="I12" s="327">
        <f>+H12*F12</f>
        <v>0</v>
      </c>
      <c r="J12" s="328">
        <f>+G12-I12</f>
        <v>0</v>
      </c>
    </row>
    <row r="13" spans="2:10">
      <c r="B13" s="395">
        <f>+PSSA3_8101!A13</f>
        <v>0</v>
      </c>
      <c r="C13" s="321"/>
      <c r="D13" s="322"/>
      <c r="E13" s="323">
        <f>+PSSA3_8101!D13+PSSA3_8102!D13+PSSA3_8103!D13+PSSA3_8104!D13</f>
        <v>0</v>
      </c>
      <c r="F13" s="324">
        <f>+PSSA3_8101!E13</f>
        <v>0</v>
      </c>
      <c r="G13" s="325">
        <f t="shared" ref="G13:G23" si="0">+E13*F13</f>
        <v>0</v>
      </c>
      <c r="H13" s="398">
        <f>+PSSA3_8101!G13+PSSA3_8102!G13+PSSA3_8103!G13+PSSA3_8104!G13</f>
        <v>0</v>
      </c>
      <c r="I13" s="327">
        <f t="shared" ref="I13:I23" si="1">+H13*F13</f>
        <v>0</v>
      </c>
      <c r="J13" s="328">
        <f t="shared" ref="J13:J23" si="2">+G13-I13</f>
        <v>0</v>
      </c>
    </row>
    <row r="14" spans="2:10">
      <c r="B14" s="395">
        <f>+PSSA3_8101!A14</f>
        <v>0</v>
      </c>
      <c r="C14" s="321"/>
      <c r="D14" s="322"/>
      <c r="E14" s="323">
        <f>+PSSA3_8101!D14+PSSA3_8102!D14+PSSA3_8103!D14+PSSA3_8104!D14</f>
        <v>0</v>
      </c>
      <c r="F14" s="324">
        <f>+PSSA3_8101!E14</f>
        <v>0</v>
      </c>
      <c r="G14" s="325">
        <f t="shared" si="0"/>
        <v>0</v>
      </c>
      <c r="H14" s="398">
        <f>+PSSA3_8101!G14+PSSA3_8102!G14+PSSA3_8103!G14+PSSA3_8104!G14</f>
        <v>0</v>
      </c>
      <c r="I14" s="327">
        <f t="shared" si="1"/>
        <v>0</v>
      </c>
      <c r="J14" s="328">
        <f t="shared" si="2"/>
        <v>0</v>
      </c>
    </row>
    <row r="15" spans="2:10">
      <c r="B15" s="395">
        <f>+PSSA3_8101!A15</f>
        <v>0</v>
      </c>
      <c r="C15" s="321"/>
      <c r="D15" s="322"/>
      <c r="E15" s="323">
        <f>+PSSA3_8101!D15+PSSA3_8102!D15+PSSA3_8103!D15+PSSA3_8104!D15</f>
        <v>0</v>
      </c>
      <c r="F15" s="324">
        <f>+PSSA3_8101!E15</f>
        <v>0</v>
      </c>
      <c r="G15" s="325">
        <f t="shared" si="0"/>
        <v>0</v>
      </c>
      <c r="H15" s="398">
        <f>+PSSA3_8101!G15+PSSA3_8102!G15+PSSA3_8103!G15+PSSA3_8104!G15</f>
        <v>0</v>
      </c>
      <c r="I15" s="327">
        <f t="shared" si="1"/>
        <v>0</v>
      </c>
      <c r="J15" s="328">
        <f t="shared" si="2"/>
        <v>0</v>
      </c>
    </row>
    <row r="16" spans="2:10">
      <c r="B16" s="395">
        <f>+PSSA3_8101!A16</f>
        <v>0</v>
      </c>
      <c r="C16" s="321"/>
      <c r="D16" s="322"/>
      <c r="E16" s="323">
        <f>+PSSA3_8101!D16+PSSA3_8102!D16+PSSA3_8103!D16+PSSA3_8104!D16</f>
        <v>0</v>
      </c>
      <c r="F16" s="324">
        <f>+PSSA3_8101!E16</f>
        <v>0</v>
      </c>
      <c r="G16" s="325">
        <f t="shared" si="0"/>
        <v>0</v>
      </c>
      <c r="H16" s="398">
        <f>+PSSA3_8101!G16+PSSA3_8102!G16+PSSA3_8103!G16+PSSA3_8104!G16</f>
        <v>0</v>
      </c>
      <c r="I16" s="327">
        <f t="shared" si="1"/>
        <v>0</v>
      </c>
      <c r="J16" s="328">
        <f t="shared" si="2"/>
        <v>0</v>
      </c>
    </row>
    <row r="17" spans="2:10">
      <c r="B17" s="395">
        <f>+PSSA3_8101!A17</f>
        <v>0</v>
      </c>
      <c r="C17" s="321"/>
      <c r="D17" s="322"/>
      <c r="E17" s="323">
        <f>+PSSA3_8101!D17+PSSA3_8102!D17+PSSA3_8103!D17+PSSA3_8104!D17</f>
        <v>0</v>
      </c>
      <c r="F17" s="324">
        <f>+PSSA3_8101!E17</f>
        <v>0</v>
      </c>
      <c r="G17" s="325">
        <f t="shared" si="0"/>
        <v>0</v>
      </c>
      <c r="H17" s="398">
        <f>+PSSA3_8101!G17+PSSA3_8102!G17+PSSA3_8103!G17+PSSA3_8104!G17</f>
        <v>0</v>
      </c>
      <c r="I17" s="327">
        <f t="shared" si="1"/>
        <v>0</v>
      </c>
      <c r="J17" s="328">
        <f t="shared" si="2"/>
        <v>0</v>
      </c>
    </row>
    <row r="18" spans="2:10">
      <c r="B18" s="395">
        <f>+PSSA3_8101!A18</f>
        <v>0</v>
      </c>
      <c r="C18" s="321"/>
      <c r="D18" s="322"/>
      <c r="E18" s="323">
        <f>+PSSA3_8101!D18+PSSA3_8102!D18+PSSA3_8103!D18+PSSA3_8104!D18</f>
        <v>0</v>
      </c>
      <c r="F18" s="324">
        <f>+PSSA3_8101!E18</f>
        <v>0</v>
      </c>
      <c r="G18" s="325">
        <f t="shared" si="0"/>
        <v>0</v>
      </c>
      <c r="H18" s="398">
        <f>+PSSA3_8101!G18+PSSA3_8102!G18+PSSA3_8103!G18+PSSA3_8104!G18</f>
        <v>0</v>
      </c>
      <c r="I18" s="327">
        <f t="shared" si="1"/>
        <v>0</v>
      </c>
      <c r="J18" s="328">
        <f t="shared" si="2"/>
        <v>0</v>
      </c>
    </row>
    <row r="19" spans="2:10">
      <c r="B19" s="395">
        <f>+PSSA3_8101!A19</f>
        <v>0</v>
      </c>
      <c r="C19" s="321"/>
      <c r="D19" s="322"/>
      <c r="E19" s="323">
        <f>+PSSA3_8101!D19+PSSA3_8102!D19+PSSA3_8103!D19+PSSA3_8104!D19</f>
        <v>0</v>
      </c>
      <c r="F19" s="324">
        <f>+PSSA3_8101!E19</f>
        <v>0</v>
      </c>
      <c r="G19" s="325">
        <f t="shared" si="0"/>
        <v>0</v>
      </c>
      <c r="H19" s="398">
        <f>+PSSA3_8101!G19+PSSA3_8102!G19+PSSA3_8103!G19+PSSA3_8104!G19</f>
        <v>0</v>
      </c>
      <c r="I19" s="327">
        <f t="shared" si="1"/>
        <v>0</v>
      </c>
      <c r="J19" s="328">
        <f t="shared" si="2"/>
        <v>0</v>
      </c>
    </row>
    <row r="20" spans="2:10">
      <c r="B20" s="395">
        <f>+PSSA3_8101!A20</f>
        <v>0</v>
      </c>
      <c r="C20" s="321"/>
      <c r="D20" s="322"/>
      <c r="E20" s="323">
        <f>+PSSA3_8101!D20+PSSA3_8102!D20+PSSA3_8103!D20+PSSA3_8104!D20</f>
        <v>0</v>
      </c>
      <c r="F20" s="324">
        <f>+PSSA3_8101!E20</f>
        <v>0</v>
      </c>
      <c r="G20" s="325">
        <f t="shared" si="0"/>
        <v>0</v>
      </c>
      <c r="H20" s="398">
        <f>+PSSA3_8101!G20+PSSA3_8102!G20+PSSA3_8103!G20+PSSA3_8104!G20</f>
        <v>0</v>
      </c>
      <c r="I20" s="327">
        <f t="shared" si="1"/>
        <v>0</v>
      </c>
      <c r="J20" s="328">
        <f t="shared" si="2"/>
        <v>0</v>
      </c>
    </row>
    <row r="21" spans="2:10">
      <c r="B21" s="395">
        <f>+PSSA3_8101!A21</f>
        <v>0</v>
      </c>
      <c r="C21" s="321"/>
      <c r="D21" s="322"/>
      <c r="E21" s="323">
        <f>+PSSA3_8101!D21+PSSA3_8102!D21+PSSA3_8103!D21+PSSA3_8104!D21</f>
        <v>0</v>
      </c>
      <c r="F21" s="324">
        <f>+PSSA3_8101!E21</f>
        <v>0</v>
      </c>
      <c r="G21" s="325">
        <f t="shared" si="0"/>
        <v>0</v>
      </c>
      <c r="H21" s="398">
        <f>+PSSA3_8101!G21+PSSA3_8102!G21+PSSA3_8103!G21+PSSA3_8104!G21</f>
        <v>0</v>
      </c>
      <c r="I21" s="327">
        <f t="shared" si="1"/>
        <v>0</v>
      </c>
      <c r="J21" s="328">
        <f t="shared" si="2"/>
        <v>0</v>
      </c>
    </row>
    <row r="22" spans="2:10">
      <c r="B22" s="395">
        <f>+PSSA3_8101!A22</f>
        <v>0</v>
      </c>
      <c r="C22" s="321"/>
      <c r="D22" s="322"/>
      <c r="E22" s="323">
        <f>+PSSA3_8101!D22+PSSA3_8102!D22+PSSA3_8103!D22+PSSA3_8104!D22</f>
        <v>0</v>
      </c>
      <c r="F22" s="324">
        <f>+PSSA3_8101!E22</f>
        <v>0</v>
      </c>
      <c r="G22" s="325">
        <f t="shared" si="0"/>
        <v>0</v>
      </c>
      <c r="H22" s="398">
        <f>+PSSA3_8101!G22+PSSA3_8102!G22+PSSA3_8103!G22+PSSA3_8104!G22</f>
        <v>0</v>
      </c>
      <c r="I22" s="327">
        <f t="shared" si="1"/>
        <v>0</v>
      </c>
      <c r="J22" s="328">
        <f t="shared" si="2"/>
        <v>0</v>
      </c>
    </row>
    <row r="23" spans="2:10">
      <c r="B23" s="395">
        <f>+PSSA3_8101!A23</f>
        <v>0</v>
      </c>
      <c r="C23" s="321"/>
      <c r="D23" s="322"/>
      <c r="E23" s="323">
        <f>+PSSA3_8101!D23+PSSA3_8102!D23+PSSA3_8103!D23+PSSA3_8104!D23</f>
        <v>0</v>
      </c>
      <c r="F23" s="324">
        <f>+PSSA3_8101!E23</f>
        <v>0</v>
      </c>
      <c r="G23" s="325">
        <f t="shared" si="0"/>
        <v>0</v>
      </c>
      <c r="H23" s="398">
        <f>+PSSA3_8101!G23+PSSA3_8102!G23+PSSA3_8103!G23+PSSA3_8104!G23</f>
        <v>0</v>
      </c>
      <c r="I23" s="327">
        <f t="shared" si="1"/>
        <v>0</v>
      </c>
      <c r="J23" s="328">
        <f t="shared" si="2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623">
        <f>+PSSA3_8101!A26</f>
        <v>0</v>
      </c>
      <c r="C26" s="624"/>
      <c r="D26" s="395" t="str">
        <f>+PSSA3_8101!C26</f>
        <v>depreciation</v>
      </c>
      <c r="E26" s="337">
        <v>0</v>
      </c>
      <c r="F26" s="338">
        <v>0</v>
      </c>
      <c r="G26" s="339">
        <f>+PSSA3_8101!F26+PSSA3_8102!F26+PSSA3_8103!F26+PSSA3_8104!F26</f>
        <v>0</v>
      </c>
      <c r="H26" s="340">
        <v>0</v>
      </c>
      <c r="I26" s="397">
        <f>+PSSA3_8101!H26+PSSA3_8102!H26+PSSA3_8103!H26+PSSA3_8104!H26</f>
        <v>0</v>
      </c>
      <c r="J26" s="328">
        <f t="shared" ref="J26:J31" si="3">+G26-I26</f>
        <v>0</v>
      </c>
    </row>
    <row r="27" spans="2:10">
      <c r="B27" s="623">
        <f>+PSSA3_8101!A27</f>
        <v>0</v>
      </c>
      <c r="C27" s="624"/>
      <c r="D27" s="395" t="str">
        <f>+PSSA3_8101!C27</f>
        <v>depreciation</v>
      </c>
      <c r="E27" s="323">
        <v>0</v>
      </c>
      <c r="F27" s="342">
        <v>0</v>
      </c>
      <c r="G27" s="339">
        <f>+PSSA3_8101!F27+PSSA3_8102!F27+PSSA3_8103!F27+PSSA3_8104!F27</f>
        <v>0</v>
      </c>
      <c r="H27" s="326">
        <v>0</v>
      </c>
      <c r="I27" s="397">
        <f>+PSSA3_8101!H27+PSSA3_8102!H27+PSSA3_8103!H27+PSSA3_8104!H27</f>
        <v>0</v>
      </c>
      <c r="J27" s="328">
        <f t="shared" si="3"/>
        <v>0</v>
      </c>
    </row>
    <row r="28" spans="2:10">
      <c r="B28" s="623">
        <f>+PSSA3_8101!A28</f>
        <v>0</v>
      </c>
      <c r="C28" s="624"/>
      <c r="D28" s="395" t="str">
        <f>+PSSA3_8101!C28</f>
        <v>depreciation</v>
      </c>
      <c r="E28" s="323">
        <v>0</v>
      </c>
      <c r="F28" s="342">
        <v>0</v>
      </c>
      <c r="G28" s="339">
        <f>+PSSA3_8101!F28+PSSA3_8102!F28+PSSA3_8103!F28+PSSA3_8104!F28</f>
        <v>0</v>
      </c>
      <c r="H28" s="326">
        <v>0</v>
      </c>
      <c r="I28" s="397">
        <f>+PSSA3_8101!H28+PSSA3_8102!H28+PSSA3_8103!H28+PSSA3_8104!H28</f>
        <v>0</v>
      </c>
      <c r="J28" s="328">
        <f t="shared" si="3"/>
        <v>0</v>
      </c>
    </row>
    <row r="29" spans="2:10">
      <c r="B29" s="623">
        <f>+PSSA3_8101!A29</f>
        <v>0</v>
      </c>
      <c r="C29" s="624"/>
      <c r="D29" s="395" t="str">
        <f>+PSSA3_8101!C29</f>
        <v>depreciation</v>
      </c>
      <c r="E29" s="323">
        <v>0</v>
      </c>
      <c r="F29" s="342">
        <v>0</v>
      </c>
      <c r="G29" s="339">
        <f>+PSSA3_8101!F29+PSSA3_8102!F29+PSSA3_8103!F29+PSSA3_8104!F29</f>
        <v>0</v>
      </c>
      <c r="H29" s="326">
        <v>0</v>
      </c>
      <c r="I29" s="397">
        <f>+PSSA3_8101!H29+PSSA3_8102!H29+PSSA3_8103!H29+PSSA3_8104!H29</f>
        <v>0</v>
      </c>
      <c r="J29" s="328">
        <f t="shared" si="3"/>
        <v>0</v>
      </c>
    </row>
    <row r="30" spans="2:10">
      <c r="B30" s="623">
        <f>+PSSA3_8101!A30</f>
        <v>0</v>
      </c>
      <c r="C30" s="624"/>
      <c r="D30" s="395" t="str">
        <f>+PSSA3_8101!C30</f>
        <v>depreciation</v>
      </c>
      <c r="E30" s="323">
        <v>0</v>
      </c>
      <c r="F30" s="342">
        <v>0</v>
      </c>
      <c r="G30" s="339">
        <f>+PSSA3_8101!F30+PSSA3_8102!F30+PSSA3_8103!F30+PSSA3_8104!F30</f>
        <v>0</v>
      </c>
      <c r="H30" s="326">
        <v>0</v>
      </c>
      <c r="I30" s="397">
        <f>+PSSA3_8101!H30+PSSA3_8102!H30+PSSA3_8103!H30+PSSA3_8104!H30</f>
        <v>0</v>
      </c>
      <c r="J30" s="328">
        <f t="shared" si="3"/>
        <v>0</v>
      </c>
    </row>
    <row r="31" spans="2:10">
      <c r="B31" s="623">
        <f>+PSSA3_8101!A31</f>
        <v>0</v>
      </c>
      <c r="C31" s="624"/>
      <c r="D31" s="395" t="str">
        <f>+PSSA3_8101!C31</f>
        <v>depreciation</v>
      </c>
      <c r="E31" s="344">
        <v>0</v>
      </c>
      <c r="F31" s="344">
        <v>0</v>
      </c>
      <c r="G31" s="339">
        <f>+PSSA3_8101!F31+PSSA3_8102!F31+PSSA3_8103!F31+PSSA3_8104!F31</f>
        <v>0</v>
      </c>
      <c r="H31" s="345">
        <v>0</v>
      </c>
      <c r="I31" s="397">
        <f>+PSSA3_8101!H31+PSSA3_8102!H31+PSSA3_8103!H31+PSSA3_8104!H31</f>
        <v>0</v>
      </c>
      <c r="J31" s="328">
        <f t="shared" si="3"/>
        <v>0</v>
      </c>
    </row>
    <row r="32" spans="2:10">
      <c r="B32" s="346"/>
      <c r="C32" s="347"/>
      <c r="D32" s="344"/>
      <c r="E32" s="348"/>
      <c r="F32" s="349"/>
      <c r="G32" s="343"/>
      <c r="H32" s="350"/>
      <c r="I32" s="343"/>
      <c r="J32" s="328" t="s">
        <v>50</v>
      </c>
    </row>
    <row r="33" spans="2:14" ht="13">
      <c r="B33" s="189" t="s">
        <v>117</v>
      </c>
      <c r="C33" s="22"/>
      <c r="D33" s="335"/>
      <c r="E33" s="335"/>
      <c r="F33" s="330"/>
      <c r="G33" s="351">
        <f>SUM(G26:G32)</f>
        <v>0</v>
      </c>
      <c r="H33" s="352">
        <f>SUM(H26:H32)</f>
        <v>0</v>
      </c>
      <c r="I33" s="352">
        <f>SUM(I26:I32)</f>
        <v>0</v>
      </c>
      <c r="J33" s="353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54"/>
      <c r="H34" s="355"/>
      <c r="I34" s="341"/>
      <c r="J34" s="356"/>
      <c r="K34" s="46"/>
    </row>
    <row r="35" spans="2:14">
      <c r="B35" s="185" t="s">
        <v>123</v>
      </c>
      <c r="C35" s="18"/>
      <c r="D35" s="323">
        <f>+PSSA3_8101!C35+PSSA3_8102!C35+PSSA3_8103!C35+PSSA3_8104!C35</f>
        <v>0</v>
      </c>
      <c r="E35" s="357">
        <v>0</v>
      </c>
      <c r="F35" s="323">
        <f>+PSSA3_8101!E35+PSSA3_8102!E35+PSSA3_8103!E35+PSSA3_8104!E35</f>
        <v>0</v>
      </c>
      <c r="G35" s="323">
        <f>+PSSA3_8101!F35+PSSA3_8102!F35+PSSA3_8103!F35+PSSA3_8104!F35</f>
        <v>0</v>
      </c>
      <c r="H35" s="398">
        <f>+PSSA3_8101!G35+PSSA3_8102!G35+PSSA3_8103!G35+PSSA3_8104!G35</f>
        <v>0</v>
      </c>
      <c r="I35" s="398">
        <f>+PSSA3_8101!H35+PSSA3_8102!H35+PSSA3_8103!H35+PSSA3_8104!H35</f>
        <v>0</v>
      </c>
      <c r="J35" s="328">
        <f t="shared" ref="J35:J46" si="4">+G35-I35</f>
        <v>0</v>
      </c>
    </row>
    <row r="36" spans="2:14">
      <c r="B36" s="200" t="s">
        <v>124</v>
      </c>
      <c r="C36" s="47"/>
      <c r="D36" s="323">
        <f>+PSSA3_8101!C36+PSSA3_8102!C36+PSSA3_8103!C36+PSSA3_8104!C36</f>
        <v>0</v>
      </c>
      <c r="E36" s="357">
        <v>0</v>
      </c>
      <c r="F36" s="323">
        <f>+PSSA3_8101!E36+PSSA3_8102!E36+PSSA3_8103!E36+PSSA3_8104!E36</f>
        <v>0</v>
      </c>
      <c r="G36" s="323">
        <f>+PSSA3_8101!F36+PSSA3_8102!F36+PSSA3_8103!F36+PSSA3_8104!F36</f>
        <v>0</v>
      </c>
      <c r="H36" s="398">
        <f>+PSSA3_8101!G36+PSSA3_8102!G36+PSSA3_8103!G36+PSSA3_8104!G36</f>
        <v>0</v>
      </c>
      <c r="I36" s="398">
        <f>+PSSA3_8101!H36+PSSA3_8102!H36+PSSA3_8103!H36+PSSA3_8104!H36</f>
        <v>0</v>
      </c>
      <c r="J36" s="328">
        <f t="shared" si="4"/>
        <v>0</v>
      </c>
    </row>
    <row r="37" spans="2:14">
      <c r="B37" s="200" t="s">
        <v>125</v>
      </c>
      <c r="C37" s="47"/>
      <c r="D37" s="323">
        <f>+PSSA3_8101!C37+PSSA3_8102!C37+PSSA3_8103!C37+PSSA3_8104!C37</f>
        <v>0</v>
      </c>
      <c r="E37" s="357">
        <v>0</v>
      </c>
      <c r="F37" s="323">
        <f>+PSSA3_8101!E37+PSSA3_8102!E37+PSSA3_8103!E37+PSSA3_8104!E37</f>
        <v>0</v>
      </c>
      <c r="G37" s="323">
        <f>+PSSA3_8101!F37+PSSA3_8102!F37+PSSA3_8103!F37+PSSA3_8104!F37</f>
        <v>0</v>
      </c>
      <c r="H37" s="398">
        <f>+PSSA3_8101!G37+PSSA3_8102!G37+PSSA3_8103!G37+PSSA3_8104!G37</f>
        <v>0</v>
      </c>
      <c r="I37" s="398">
        <f>+PSSA3_8101!H37+PSSA3_8102!H37+PSSA3_8103!H37+PSSA3_8104!H37</f>
        <v>0</v>
      </c>
      <c r="J37" s="328">
        <f t="shared" si="4"/>
        <v>0</v>
      </c>
    </row>
    <row r="38" spans="2:14">
      <c r="B38" s="200" t="s">
        <v>126</v>
      </c>
      <c r="C38" s="47"/>
      <c r="D38" s="323">
        <f>+PSSA3_8101!C38+PSSA3_8102!C38+PSSA3_8103!C38+PSSA3_8104!C38</f>
        <v>0</v>
      </c>
      <c r="E38" s="357">
        <v>0</v>
      </c>
      <c r="F38" s="323">
        <f>+PSSA3_8101!E38+PSSA3_8102!E38+PSSA3_8103!E38+PSSA3_8104!E38</f>
        <v>0</v>
      </c>
      <c r="G38" s="323">
        <f>+PSSA3_8101!F38+PSSA3_8102!F38+PSSA3_8103!F38+PSSA3_8104!F38</f>
        <v>0</v>
      </c>
      <c r="H38" s="398">
        <f>+PSSA3_8101!G38+PSSA3_8102!G38+PSSA3_8103!G38+PSSA3_8104!G38</f>
        <v>0</v>
      </c>
      <c r="I38" s="398">
        <f>+PSSA3_8101!H38+PSSA3_8102!H38+PSSA3_8103!H38+PSSA3_8104!H38</f>
        <v>0</v>
      </c>
      <c r="J38" s="328">
        <f t="shared" si="4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336"/>
    </row>
    <row r="40" spans="2:14">
      <c r="B40" s="200" t="s">
        <v>128</v>
      </c>
      <c r="C40" s="47"/>
      <c r="D40" s="323">
        <f>+PSSA3_8101!C40+PSSA3_8102!C40+PSSA3_8103!C40+PSSA3_8104!C40</f>
        <v>0</v>
      </c>
      <c r="E40" s="357">
        <v>0</v>
      </c>
      <c r="F40" s="323">
        <f>+PSSA3_8101!E40+PSSA3_8102!E40+PSSA3_8103!E40+PSSA3_8104!E40</f>
        <v>0</v>
      </c>
      <c r="G40" s="323">
        <f>+PSSA3_8101!F40+PSSA3_8102!F40+PSSA3_8103!F40+PSSA3_8104!F40</f>
        <v>0</v>
      </c>
      <c r="H40" s="398">
        <f>+PSSA3_8101!G40+PSSA3_8102!G40+PSSA3_8103!G40+PSSA3_8104!G40</f>
        <v>0</v>
      </c>
      <c r="I40" s="398">
        <f>+PSSA3_8101!H40+PSSA3_8102!H40+PSSA3_8103!H40+PSSA3_8104!H40</f>
        <v>0</v>
      </c>
      <c r="J40" s="328">
        <f t="shared" si="4"/>
        <v>0</v>
      </c>
    </row>
    <row r="41" spans="2:14">
      <c r="B41" s="200" t="s">
        <v>129</v>
      </c>
      <c r="C41" s="47"/>
      <c r="D41" s="323">
        <f>+PSSA3_8101!C41+PSSA3_8102!C41+PSSA3_8103!C41+PSSA3_8104!C41</f>
        <v>0</v>
      </c>
      <c r="E41" s="357">
        <v>0</v>
      </c>
      <c r="F41" s="323">
        <f>+PSSA3_8101!E41+PSSA3_8102!E41+PSSA3_8103!E41+PSSA3_8104!E41</f>
        <v>0</v>
      </c>
      <c r="G41" s="323">
        <f>+PSSA3_8101!F41+PSSA3_8102!F41+PSSA3_8103!F41+PSSA3_8104!F41</f>
        <v>0</v>
      </c>
      <c r="H41" s="398">
        <f>+PSSA3_8101!G41+PSSA3_8102!G41+PSSA3_8103!G41+PSSA3_8104!G41</f>
        <v>0</v>
      </c>
      <c r="I41" s="398">
        <f>+PSSA3_8101!H41+PSSA3_8102!H41+PSSA3_8103!H41+PSSA3_8104!H41</f>
        <v>0</v>
      </c>
      <c r="J41" s="328">
        <f t="shared" si="4"/>
        <v>0</v>
      </c>
    </row>
    <row r="42" spans="2:14">
      <c r="B42" s="200" t="s">
        <v>130</v>
      </c>
      <c r="C42" s="47"/>
      <c r="D42" s="323">
        <f>+PSSA3_8101!C42+PSSA3_8102!C42+PSSA3_8103!C42+PSSA3_8104!C42</f>
        <v>0</v>
      </c>
      <c r="E42" s="357">
        <v>0</v>
      </c>
      <c r="F42" s="323">
        <f>+PSSA3_8101!E42+PSSA3_8102!E42+PSSA3_8103!E42+PSSA3_8104!E42</f>
        <v>0</v>
      </c>
      <c r="G42" s="323">
        <f>+PSSA3_8101!F42+PSSA3_8102!F42+PSSA3_8103!F42+PSSA3_8104!F42</f>
        <v>0</v>
      </c>
      <c r="H42" s="398">
        <f>+PSSA3_8101!G42+PSSA3_8102!G42+PSSA3_8103!G42+PSSA3_8104!G42</f>
        <v>0</v>
      </c>
      <c r="I42" s="398">
        <f>+PSSA3_8101!H42+PSSA3_8102!H42+PSSA3_8103!H42+PSSA3_8104!H42</f>
        <v>0</v>
      </c>
      <c r="J42" s="328">
        <f t="shared" si="4"/>
        <v>0</v>
      </c>
      <c r="N42" s="16" t="s">
        <v>50</v>
      </c>
    </row>
    <row r="43" spans="2:14">
      <c r="B43" s="200" t="s">
        <v>131</v>
      </c>
      <c r="C43" s="47"/>
      <c r="D43" s="323">
        <f>+PSSA3_8101!C43+PSSA3_8102!C43+PSSA3_8103!C43+PSSA3_8104!C43</f>
        <v>0</v>
      </c>
      <c r="E43" s="357">
        <v>0</v>
      </c>
      <c r="F43" s="323">
        <f>+PSSA3_8101!E43+PSSA3_8102!E43+PSSA3_8103!E43+PSSA3_8104!E43</f>
        <v>0</v>
      </c>
      <c r="G43" s="323">
        <f>+PSSA3_8101!F43+PSSA3_8102!F43+PSSA3_8103!F43+PSSA3_8104!F43</f>
        <v>0</v>
      </c>
      <c r="H43" s="398">
        <f>+PSSA3_8101!G43+PSSA3_8102!G43+PSSA3_8103!G43+PSSA3_8104!G43</f>
        <v>0</v>
      </c>
      <c r="I43" s="398">
        <f>+PSSA3_8101!H43+PSSA3_8102!H43+PSSA3_8103!H43+PSSA3_8104!H43</f>
        <v>0</v>
      </c>
      <c r="J43" s="328">
        <f t="shared" si="4"/>
        <v>0</v>
      </c>
    </row>
    <row r="44" spans="2:14">
      <c r="B44" s="200" t="s">
        <v>132</v>
      </c>
      <c r="C44" s="47"/>
      <c r="D44" s="323">
        <f>+PSSA3_8101!C44+PSSA3_8102!C44+PSSA3_8103!C44+PSSA3_8104!C44</f>
        <v>0</v>
      </c>
      <c r="E44" s="357">
        <v>0</v>
      </c>
      <c r="F44" s="323">
        <f>+PSSA3_8101!E44+PSSA3_8102!E44+PSSA3_8103!E44+PSSA3_8104!E44</f>
        <v>0</v>
      </c>
      <c r="G44" s="323">
        <f>+PSSA3_8101!F44+PSSA3_8102!F44+PSSA3_8103!F44+PSSA3_8104!F44</f>
        <v>0</v>
      </c>
      <c r="H44" s="398">
        <f>+PSSA3_8101!G44+PSSA3_8102!G44+PSSA3_8103!G44+PSSA3_8104!G44</f>
        <v>0</v>
      </c>
      <c r="I44" s="398">
        <f>+PSSA3_8101!H44+PSSA3_8102!H44+PSSA3_8103!H44+PSSA3_8104!H44</f>
        <v>0</v>
      </c>
      <c r="J44" s="328">
        <f t="shared" si="4"/>
        <v>0</v>
      </c>
    </row>
    <row r="45" spans="2:14">
      <c r="B45" s="200" t="s">
        <v>133</v>
      </c>
      <c r="C45" s="47"/>
      <c r="D45" s="323">
        <f>+PSSA3_8101!C45+PSSA3_8102!C45+PSSA3_8103!C45+PSSA3_8104!C45</f>
        <v>0</v>
      </c>
      <c r="E45" s="357">
        <v>0</v>
      </c>
      <c r="F45" s="323">
        <f>+PSSA3_8101!E45+PSSA3_8102!E45+PSSA3_8103!E45+PSSA3_8104!E45</f>
        <v>0</v>
      </c>
      <c r="G45" s="323">
        <f>+PSSA3_8101!F45+PSSA3_8102!F45+PSSA3_8103!F45+PSSA3_8104!F45</f>
        <v>0</v>
      </c>
      <c r="H45" s="398">
        <f>+PSSA3_8101!G45+PSSA3_8102!G45+PSSA3_8103!G45+PSSA3_8104!G45</f>
        <v>0</v>
      </c>
      <c r="I45" s="398">
        <f>+PSSA3_8101!H45+PSSA3_8102!H45+PSSA3_8103!H45+PSSA3_8104!H45</f>
        <v>0</v>
      </c>
      <c r="J45" s="328">
        <f t="shared" si="4"/>
        <v>0</v>
      </c>
    </row>
    <row r="46" spans="2:14">
      <c r="B46" s="189" t="s">
        <v>134</v>
      </c>
      <c r="C46" s="26"/>
      <c r="D46" s="323">
        <f>+PSSA3_8101!C46+PSSA3_8102!C46+PSSA3_8103!C46+PSSA3_8104!C46</f>
        <v>0</v>
      </c>
      <c r="E46" s="357">
        <v>0</v>
      </c>
      <c r="F46" s="323">
        <f>+PSSA3_8101!E46+PSSA3_8102!E46+PSSA3_8103!E46+PSSA3_8104!E46</f>
        <v>0</v>
      </c>
      <c r="G46" s="323">
        <f>+PSSA3_8101!F46+PSSA3_8102!F46+PSSA3_8103!F46+PSSA3_8104!F46</f>
        <v>0</v>
      </c>
      <c r="H46" s="398">
        <f>+PSSA3_8101!G46+PSSA3_8102!G46+PSSA3_8103!G46+PSSA3_8104!G46</f>
        <v>0</v>
      </c>
      <c r="I46" s="398">
        <f>+PSSA3_8101!H46+PSSA3_8102!H46+PSSA3_8103!H46+PSSA3_8104!H46</f>
        <v>0</v>
      </c>
      <c r="J46" s="328">
        <f t="shared" si="4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v>0</v>
      </c>
      <c r="G47" s="358">
        <f>SUM(G35:G46)</f>
        <v>0</v>
      </c>
      <c r="H47" s="360">
        <f>SUM(H35:H46)</f>
        <v>0</v>
      </c>
      <c r="I47" s="361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51"/>
      <c r="J49" s="205"/>
      <c r="L49" s="16" t="s">
        <v>50</v>
      </c>
    </row>
    <row r="50" spans="2:12">
      <c r="B50" s="185" t="s">
        <v>140</v>
      </c>
      <c r="C50" s="18"/>
      <c r="D50" s="323">
        <f>+PSSA3_8101!C50+PSSA3_8102!C50+PSSA3_8103!C50+PSSA3_8104!C50</f>
        <v>0</v>
      </c>
      <c r="E50" s="52" t="str">
        <f>+'[1]PSS-A1_Prime'!G54</f>
        <v>1. LABOUR</v>
      </c>
      <c r="F50" s="365"/>
      <c r="G50" s="323">
        <f>+PSSA3_8101!F50+PSSA3_8102!F50+PSSA3_8103!F50+PSSA3_8104!F50</f>
        <v>0</v>
      </c>
      <c r="H50" s="364"/>
      <c r="I50" s="398">
        <f>+PSSA3_8101!H50+PSSA3_8102!H50+PSSA3_8103!H50+PSSA3_8104!H50</f>
        <v>0</v>
      </c>
      <c r="J50" s="366">
        <f>+G50-I50</f>
        <v>0</v>
      </c>
    </row>
    <row r="51" spans="2:12">
      <c r="B51" s="200" t="s">
        <v>156</v>
      </c>
      <c r="C51" s="47"/>
      <c r="D51" s="323">
        <f>+PSSA3_8101!C51+PSSA3_8102!C51+PSSA3_8103!C51+PSSA3_8104!C51</f>
        <v>0</v>
      </c>
      <c r="E51" s="52">
        <f>+'[1]PSS-A1_Prime'!G55</f>
        <v>0</v>
      </c>
      <c r="F51" s="365"/>
      <c r="G51" s="323">
        <f>+PSSA3_8101!F51+PSSA3_8102!F51+PSSA3_8103!F51+PSSA3_8104!F51</f>
        <v>0</v>
      </c>
      <c r="H51" s="364"/>
      <c r="I51" s="398">
        <f>+PSSA3_8101!H51+PSSA3_8102!H51+PSSA3_8103!H51+PSSA3_8104!H51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364"/>
      <c r="I52" s="400"/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364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364"/>
      <c r="I54" s="401">
        <f>+I48+I50+I51</f>
        <v>0</v>
      </c>
      <c r="J54" s="373">
        <f>+J48+J50+J51</f>
        <v>0</v>
      </c>
    </row>
    <row r="55" spans="2:12">
      <c r="B55" s="207" t="s">
        <v>144</v>
      </c>
      <c r="C55" s="27"/>
      <c r="D55" s="27"/>
      <c r="E55" s="31"/>
      <c r="F55" s="374"/>
      <c r="G55" s="375">
        <v>0</v>
      </c>
      <c r="H55" s="364"/>
      <c r="I55" s="402"/>
      <c r="J55" s="376"/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364"/>
      <c r="I56" s="403">
        <f>+I54+I55</f>
        <v>0</v>
      </c>
      <c r="J56" s="379">
        <f>+J54+J55</f>
        <v>0</v>
      </c>
    </row>
    <row r="57" spans="2:12">
      <c r="B57" s="206" t="s">
        <v>158</v>
      </c>
      <c r="C57" s="27"/>
      <c r="D57" s="27"/>
      <c r="E57" s="27"/>
      <c r="F57" s="374"/>
      <c r="G57" s="377">
        <v>0</v>
      </c>
      <c r="H57" s="364"/>
      <c r="I57" s="378">
        <v>0</v>
      </c>
      <c r="J57" s="379">
        <f>+G57-I57</f>
        <v>0</v>
      </c>
    </row>
    <row r="58" spans="2:12" ht="13">
      <c r="B58" s="380" t="s">
        <v>159</v>
      </c>
      <c r="C58" s="381"/>
      <c r="D58" s="381"/>
      <c r="E58" s="381"/>
      <c r="F58" s="382"/>
      <c r="G58" s="383"/>
      <c r="H58" s="364"/>
      <c r="I58" s="384"/>
      <c r="J58" s="385"/>
    </row>
    <row r="59" spans="2:12">
      <c r="B59" s="210">
        <v>13</v>
      </c>
      <c r="C59" s="20"/>
      <c r="D59" s="20"/>
      <c r="E59" s="27"/>
      <c r="F59" s="386"/>
      <c r="G59" s="387">
        <v>0</v>
      </c>
      <c r="H59" s="364"/>
      <c r="I59" s="341"/>
      <c r="J59" s="376"/>
    </row>
    <row r="60" spans="2:12">
      <c r="B60" s="206" t="s">
        <v>146</v>
      </c>
      <c r="C60" s="27"/>
      <c r="D60" s="27"/>
      <c r="E60" s="27"/>
      <c r="F60" s="386"/>
      <c r="G60" s="388">
        <f>+G56+G57+G58</f>
        <v>0</v>
      </c>
      <c r="H60" s="364"/>
      <c r="I60" s="404">
        <f>+I56+I57+I58</f>
        <v>0</v>
      </c>
      <c r="J60" s="389">
        <f>+G60-I60</f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364"/>
      <c r="I61" s="402"/>
      <c r="J61" s="376"/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2">
        <f>+G60+G61</f>
        <v>0</v>
      </c>
      <c r="H62" s="393"/>
      <c r="I62" s="405">
        <f>+I60+I61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topLeftCell="A16" zoomScale="80" zoomScaleNormal="80" workbookViewId="0">
      <selection activeCell="P16" sqref="P16"/>
    </sheetView>
  </sheetViews>
  <sheetFormatPr defaultColWidth="9.1796875" defaultRowHeight="12.5"/>
  <cols>
    <col min="1" max="1" width="2.453125" style="16" customWidth="1"/>
    <col min="2" max="2" width="18.81640625" style="16" customWidth="1"/>
    <col min="3" max="3" width="20.453125" style="16" customWidth="1"/>
    <col min="4" max="4" width="14.453125" style="16" customWidth="1"/>
    <col min="5" max="5" width="15.453125" style="16" customWidth="1"/>
    <col min="6" max="6" width="16.453125" style="16" customWidth="1"/>
    <col min="7" max="7" width="15.453125" style="16" customWidth="1"/>
    <col min="8" max="8" width="12.453125" style="16" customWidth="1"/>
    <col min="9" max="10" width="14.81640625" style="16" customWidth="1"/>
    <col min="11" max="16384" width="9.1796875" style="16"/>
  </cols>
  <sheetData>
    <row r="1" spans="2:10" ht="7.5" customHeight="1" thickBot="1"/>
    <row r="2" spans="2:10" ht="14">
      <c r="B2" s="179" t="s">
        <v>85</v>
      </c>
      <c r="C2" s="180"/>
      <c r="D2" s="306" t="s">
        <v>86</v>
      </c>
      <c r="E2" s="307" t="s">
        <v>149</v>
      </c>
      <c r="F2" s="181" t="s">
        <v>88</v>
      </c>
      <c r="G2" s="308">
        <v>1</v>
      </c>
      <c r="H2" s="182"/>
      <c r="I2" s="183" t="s">
        <v>89</v>
      </c>
      <c r="J2" s="184">
        <v>1</v>
      </c>
    </row>
    <row r="3" spans="2:10" ht="13">
      <c r="B3" s="555" t="s">
        <v>90</v>
      </c>
      <c r="C3" s="277">
        <f>+Progetto!E10</f>
        <v>0</v>
      </c>
      <c r="D3" s="17"/>
      <c r="E3" s="18"/>
      <c r="F3" s="309" t="s">
        <v>91</v>
      </c>
      <c r="G3" s="274"/>
      <c r="H3" s="310"/>
      <c r="I3" s="17"/>
      <c r="J3" s="187"/>
    </row>
    <row r="4" spans="2:10" ht="13">
      <c r="B4" s="555" t="s">
        <v>93</v>
      </c>
      <c r="C4" s="278">
        <f>+Progetto!E11</f>
        <v>0</v>
      </c>
      <c r="D4" s="311" t="s">
        <v>150</v>
      </c>
      <c r="E4" s="312"/>
      <c r="F4" s="19" t="s">
        <v>94</v>
      </c>
      <c r="G4" s="614"/>
      <c r="H4" s="615"/>
      <c r="I4" s="615"/>
      <c r="J4" s="616"/>
    </row>
    <row r="5" spans="2:10" ht="24" customHeight="1">
      <c r="B5" s="189" t="s">
        <v>151</v>
      </c>
      <c r="C5" s="313"/>
      <c r="D5" s="20" t="s">
        <v>152</v>
      </c>
      <c r="E5" s="314"/>
      <c r="F5" s="21" t="s">
        <v>95</v>
      </c>
      <c r="G5" s="614"/>
      <c r="H5" s="615"/>
      <c r="I5" s="615"/>
      <c r="J5" s="616"/>
    </row>
    <row r="6" spans="2:10" ht="13">
      <c r="B6" s="315"/>
      <c r="C6" s="22"/>
      <c r="D6" s="23"/>
      <c r="E6" s="24" t="s">
        <v>96</v>
      </c>
      <c r="F6" s="17"/>
      <c r="G6" s="18"/>
      <c r="H6" s="17"/>
      <c r="I6" s="17"/>
      <c r="J6" s="187"/>
    </row>
    <row r="7" spans="2:10" ht="18" customHeight="1">
      <c r="B7" s="188"/>
      <c r="D7" s="25"/>
      <c r="E7" s="617"/>
      <c r="F7" s="618"/>
      <c r="G7" s="618"/>
      <c r="H7" s="618"/>
      <c r="I7" s="618"/>
      <c r="J7" s="619"/>
    </row>
    <row r="8" spans="2:10">
      <c r="B8" s="188"/>
      <c r="D8" s="25"/>
      <c r="E8" s="620"/>
      <c r="F8" s="621"/>
      <c r="G8" s="621"/>
      <c r="H8" s="621"/>
      <c r="I8" s="621"/>
      <c r="J8" s="622"/>
    </row>
    <row r="9" spans="2:10" ht="13">
      <c r="B9" s="189"/>
      <c r="C9" s="20"/>
      <c r="D9" s="26"/>
      <c r="E9" s="316" t="s">
        <v>168</v>
      </c>
      <c r="F9" s="317"/>
      <c r="G9" s="28"/>
      <c r="H9" s="20"/>
      <c r="I9" s="20"/>
      <c r="J9" s="190"/>
    </row>
    <row r="10" spans="2:10" ht="13">
      <c r="B10" s="318" t="s">
        <v>98</v>
      </c>
      <c r="C10" s="27"/>
      <c r="D10" s="28"/>
      <c r="E10" s="29" t="s">
        <v>99</v>
      </c>
      <c r="F10" s="29" t="s">
        <v>100</v>
      </c>
      <c r="G10" s="319" t="s">
        <v>101</v>
      </c>
      <c r="H10" s="30" t="s">
        <v>102</v>
      </c>
      <c r="I10" s="30" t="s">
        <v>103</v>
      </c>
      <c r="J10" s="191" t="s">
        <v>104</v>
      </c>
    </row>
    <row r="11" spans="2:10">
      <c r="B11" s="192" t="s">
        <v>105</v>
      </c>
      <c r="C11" s="31"/>
      <c r="D11" s="32"/>
      <c r="E11" s="33" t="s">
        <v>106</v>
      </c>
      <c r="F11" s="33" t="s">
        <v>107</v>
      </c>
      <c r="G11" s="34" t="s">
        <v>108</v>
      </c>
      <c r="H11" s="35" t="s">
        <v>109</v>
      </c>
      <c r="I11" s="35" t="s">
        <v>108</v>
      </c>
      <c r="J11" s="193" t="s">
        <v>108</v>
      </c>
    </row>
    <row r="12" spans="2:10">
      <c r="B12" s="320"/>
      <c r="C12" s="321"/>
      <c r="D12" s="322"/>
      <c r="E12" s="323">
        <f>+'WP1000'!E12+'WP2000'!E12+'WP3000'!E12+'WP4000'!E12+'WP5000'!E12+'WP6000'!E12+'WP7000'!E12+'WP8000'!E12</f>
        <v>0</v>
      </c>
      <c r="F12" s="324"/>
      <c r="G12" s="323">
        <f>+'WP1000'!G12+'WP2000'!G12+'WP3000'!G12+'WP4000'!G12+'WP5000'!G12+'WP6000'!G12+'WP7000'!G12+'WP8000'!G12</f>
        <v>0</v>
      </c>
      <c r="H12" s="398">
        <f>+'WP1000'!H12+'WP2000'!H12+'WP3000'!H12+'WP4000'!H12+'WP5000'!H12+'WP6000'!H12+'WP7000'!H12+'WP8000'!H12</f>
        <v>0</v>
      </c>
      <c r="I12" s="398">
        <f>+'WP1000'!I12+'WP2000'!I12+'WP3000'!I12+'WP4000'!I12+'WP5000'!I12+'WP6000'!I12+'WP7000'!I12+'WP8000'!I12</f>
        <v>0</v>
      </c>
      <c r="J12" s="328">
        <f>+G12-I12</f>
        <v>0</v>
      </c>
    </row>
    <row r="13" spans="2:10">
      <c r="B13" s="320"/>
      <c r="C13" s="321"/>
      <c r="D13" s="322"/>
      <c r="E13" s="323">
        <f>+'WP1000'!E13+'WP2000'!E13+'WP3000'!E13+'WP4000'!E13+'WP5000'!E13+'WP6000'!E13+'WP7000'!E13+'WP8000'!E13</f>
        <v>0</v>
      </c>
      <c r="F13" s="324"/>
      <c r="G13" s="323">
        <f>+'WP1000'!G13+'WP2000'!G13+'WP3000'!G13+'WP4000'!G13+'WP5000'!G13+'WP6000'!G13+'WP7000'!G13+'WP8000'!G13</f>
        <v>0</v>
      </c>
      <c r="H13" s="398">
        <f>+'WP1000'!H13+'WP2000'!H13+'WP3000'!H13+'WP4000'!H13+'WP5000'!H13+'WP6000'!H13+'WP7000'!H13+'WP8000'!H13</f>
        <v>0</v>
      </c>
      <c r="I13" s="398">
        <f>+'WP1000'!I13+'WP2000'!I13+'WP3000'!I13+'WP4000'!I13+'WP5000'!I13+'WP6000'!I13+'WP7000'!I13+'WP8000'!I13</f>
        <v>0</v>
      </c>
      <c r="J13" s="328">
        <f t="shared" ref="J13:J23" si="0">+G13-I13</f>
        <v>0</v>
      </c>
    </row>
    <row r="14" spans="2:10">
      <c r="B14" s="320"/>
      <c r="C14" s="321"/>
      <c r="D14" s="322"/>
      <c r="E14" s="323">
        <f>+'WP1000'!E14+'WP2000'!E14+'WP3000'!E14+'WP4000'!E14+'WP5000'!E14+'WP6000'!E14+'WP7000'!E14+'WP8000'!E14</f>
        <v>0</v>
      </c>
      <c r="F14" s="324"/>
      <c r="G14" s="323">
        <f>+'WP1000'!G14+'WP2000'!G14+'WP3000'!G14+'WP4000'!G14+'WP5000'!G14+'WP6000'!G14+'WP7000'!G14+'WP8000'!G14</f>
        <v>0</v>
      </c>
      <c r="H14" s="398">
        <f>+'WP1000'!H14+'WP2000'!H14+'WP3000'!H14+'WP4000'!H14+'WP5000'!H14+'WP6000'!H14+'WP7000'!H14+'WP8000'!H14</f>
        <v>0</v>
      </c>
      <c r="I14" s="398">
        <f>+'WP1000'!I14+'WP2000'!I14+'WP3000'!I14+'WP4000'!I14+'WP5000'!I14+'WP6000'!I14+'WP7000'!I14+'WP8000'!I14</f>
        <v>0</v>
      </c>
      <c r="J14" s="328">
        <f t="shared" si="0"/>
        <v>0</v>
      </c>
    </row>
    <row r="15" spans="2:10">
      <c r="B15" s="320"/>
      <c r="C15" s="321"/>
      <c r="D15" s="322"/>
      <c r="E15" s="323">
        <f>+'WP1000'!E15+'WP2000'!E15+'WP3000'!E15+'WP4000'!E15+'WP5000'!E15+'WP6000'!E15+'WP7000'!E15+'WP8000'!E15</f>
        <v>0</v>
      </c>
      <c r="F15" s="324"/>
      <c r="G15" s="323">
        <f>+'WP1000'!G15+'WP2000'!G15+'WP3000'!G15+'WP4000'!G15+'WP5000'!G15+'WP6000'!G15+'WP7000'!G15+'WP8000'!G15</f>
        <v>0</v>
      </c>
      <c r="H15" s="398">
        <f>+'WP1000'!H15+'WP2000'!H15+'WP3000'!H15+'WP4000'!H15+'WP5000'!H15+'WP6000'!H15+'WP7000'!H15+'WP8000'!H15</f>
        <v>0</v>
      </c>
      <c r="I15" s="398">
        <f>+'WP1000'!I15+'WP2000'!I15+'WP3000'!I15+'WP4000'!I15+'WP5000'!I15+'WP6000'!I15+'WP7000'!I15+'WP8000'!I15</f>
        <v>0</v>
      </c>
      <c r="J15" s="328">
        <f t="shared" si="0"/>
        <v>0</v>
      </c>
    </row>
    <row r="16" spans="2:10">
      <c r="B16" s="320"/>
      <c r="C16" s="321"/>
      <c r="D16" s="322"/>
      <c r="E16" s="323">
        <f>+'WP1000'!E16+'WP2000'!E16+'WP3000'!E16+'WP4000'!E16+'WP5000'!E16+'WP6000'!E16+'WP7000'!E16+'WP8000'!E16</f>
        <v>0</v>
      </c>
      <c r="F16" s="324"/>
      <c r="G16" s="323">
        <f>+'WP1000'!G16+'WP2000'!G16+'WP3000'!G16+'WP4000'!G16+'WP5000'!G16+'WP6000'!G16+'WP7000'!G16+'WP8000'!G16</f>
        <v>0</v>
      </c>
      <c r="H16" s="398">
        <f>+'WP1000'!H16+'WP2000'!H16+'WP3000'!H16+'WP4000'!H16+'WP5000'!H16+'WP6000'!H16+'WP7000'!H16+'WP8000'!H16</f>
        <v>0</v>
      </c>
      <c r="I16" s="398">
        <f>+'WP1000'!I16+'WP2000'!I16+'WP3000'!I16+'WP4000'!I16+'WP5000'!I16+'WP6000'!I16+'WP7000'!I16+'WP8000'!I16</f>
        <v>0</v>
      </c>
      <c r="J16" s="328">
        <f t="shared" si="0"/>
        <v>0</v>
      </c>
    </row>
    <row r="17" spans="2:10">
      <c r="B17" s="320"/>
      <c r="C17" s="321"/>
      <c r="D17" s="322"/>
      <c r="E17" s="323">
        <f>+'WP1000'!E17+'WP2000'!E17+'WP3000'!E17+'WP4000'!E17+'WP5000'!E17+'WP6000'!E17+'WP7000'!E17+'WP8000'!E17</f>
        <v>0</v>
      </c>
      <c r="F17" s="324"/>
      <c r="G17" s="323">
        <f>+'WP1000'!G17+'WP2000'!G17+'WP3000'!G17+'WP4000'!G17+'WP5000'!G17+'WP6000'!G17+'WP7000'!G17+'WP8000'!G17</f>
        <v>0</v>
      </c>
      <c r="H17" s="398">
        <f>+'WP1000'!H17+'WP2000'!H17+'WP3000'!H17+'WP4000'!H17+'WP5000'!H17+'WP6000'!H17+'WP7000'!H17+'WP8000'!H17</f>
        <v>0</v>
      </c>
      <c r="I17" s="398">
        <f>+'WP1000'!I17+'WP2000'!I17+'WP3000'!I17+'WP4000'!I17+'WP5000'!I17+'WP6000'!I17+'WP7000'!I17+'WP8000'!I17</f>
        <v>0</v>
      </c>
      <c r="J17" s="328">
        <f t="shared" si="0"/>
        <v>0</v>
      </c>
    </row>
    <row r="18" spans="2:10">
      <c r="B18" s="320"/>
      <c r="C18" s="321"/>
      <c r="D18" s="322"/>
      <c r="E18" s="323">
        <f>+'WP1000'!E18+'WP2000'!E18+'WP3000'!E18+'WP4000'!E18+'WP5000'!E18+'WP6000'!E18+'WP7000'!E18+'WP8000'!E18</f>
        <v>0</v>
      </c>
      <c r="F18" s="324"/>
      <c r="G18" s="323">
        <f>+'WP1000'!G18+'WP2000'!G18+'WP3000'!G18+'WP4000'!G18+'WP5000'!G18+'WP6000'!G18+'WP7000'!G18+'WP8000'!G18</f>
        <v>0</v>
      </c>
      <c r="H18" s="398">
        <f>+'WP1000'!H18+'WP2000'!H18+'WP3000'!H18+'WP4000'!H18+'WP5000'!H18+'WP6000'!H18+'WP7000'!H18+'WP8000'!H18</f>
        <v>0</v>
      </c>
      <c r="I18" s="398">
        <f>+'WP1000'!I18+'WP2000'!I18+'WP3000'!I18+'WP4000'!I18+'WP5000'!I18+'WP6000'!I18+'WP7000'!I18+'WP8000'!I18</f>
        <v>0</v>
      </c>
      <c r="J18" s="328">
        <f t="shared" si="0"/>
        <v>0</v>
      </c>
    </row>
    <row r="19" spans="2:10">
      <c r="B19" s="320"/>
      <c r="C19" s="321"/>
      <c r="D19" s="322"/>
      <c r="E19" s="323">
        <f>+'WP1000'!E19+'WP2000'!E19+'WP3000'!E19+'WP4000'!E19+'WP5000'!E19+'WP6000'!E19+'WP7000'!E19+'WP8000'!E19</f>
        <v>0</v>
      </c>
      <c r="F19" s="324"/>
      <c r="G19" s="323">
        <f>+'WP1000'!G19+'WP2000'!G19+'WP3000'!G19+'WP4000'!G19+'WP5000'!G19+'WP6000'!G19+'WP7000'!G19+'WP8000'!G19</f>
        <v>0</v>
      </c>
      <c r="H19" s="398">
        <f>+'WP1000'!H19+'WP2000'!H19+'WP3000'!H19+'WP4000'!H19+'WP5000'!H19+'WP6000'!H19+'WP7000'!H19+'WP8000'!H19</f>
        <v>0</v>
      </c>
      <c r="I19" s="398">
        <f>+'WP1000'!I19+'WP2000'!I19+'WP3000'!I19+'WP4000'!I19+'WP5000'!I19+'WP6000'!I19+'WP7000'!I19+'WP8000'!I19</f>
        <v>0</v>
      </c>
      <c r="J19" s="328">
        <f t="shared" si="0"/>
        <v>0</v>
      </c>
    </row>
    <row r="20" spans="2:10">
      <c r="B20" s="320"/>
      <c r="C20" s="321"/>
      <c r="D20" s="322"/>
      <c r="E20" s="323">
        <f>+'WP1000'!E20+'WP2000'!E20+'WP3000'!E20+'WP4000'!E20+'WP5000'!E20+'WP6000'!E20+'WP7000'!E20+'WP8000'!E20</f>
        <v>0</v>
      </c>
      <c r="F20" s="324"/>
      <c r="G20" s="323">
        <f>+'WP1000'!G20+'WP2000'!G20+'WP3000'!G20+'WP4000'!G20+'WP5000'!G20+'WP6000'!G20+'WP7000'!G20+'WP8000'!G20</f>
        <v>0</v>
      </c>
      <c r="H20" s="398">
        <f>+'WP1000'!H20+'WP2000'!H20+'WP3000'!H20+'WP4000'!H20+'WP5000'!H20+'WP6000'!H20+'WP7000'!H20+'WP8000'!H20</f>
        <v>0</v>
      </c>
      <c r="I20" s="398">
        <f>+'WP1000'!I20+'WP2000'!I20+'WP3000'!I20+'WP4000'!I20+'WP5000'!I20+'WP6000'!I20+'WP7000'!I20+'WP8000'!I20</f>
        <v>0</v>
      </c>
      <c r="J20" s="328">
        <f t="shared" si="0"/>
        <v>0</v>
      </c>
    </row>
    <row r="21" spans="2:10">
      <c r="B21" s="320"/>
      <c r="C21" s="321"/>
      <c r="D21" s="322"/>
      <c r="E21" s="323">
        <f>+'WP1000'!E21+'WP2000'!E21+'WP3000'!E21+'WP4000'!E21+'WP5000'!E21+'WP6000'!E21+'WP7000'!E21+'WP8000'!E21</f>
        <v>0</v>
      </c>
      <c r="F21" s="324"/>
      <c r="G21" s="323">
        <f>+'WP1000'!G21+'WP2000'!G21+'WP3000'!G21+'WP4000'!G21+'WP5000'!G21+'WP6000'!G21+'WP7000'!G21+'WP8000'!G21</f>
        <v>0</v>
      </c>
      <c r="H21" s="398">
        <f>+'WP1000'!H21+'WP2000'!H21+'WP3000'!H21+'WP4000'!H21+'WP5000'!H21+'WP6000'!H21+'WP7000'!H21+'WP8000'!H21</f>
        <v>0</v>
      </c>
      <c r="I21" s="398">
        <f>+'WP1000'!I21+'WP2000'!I21+'WP3000'!I21+'WP4000'!I21+'WP5000'!I21+'WP6000'!I21+'WP7000'!I21+'WP8000'!I21</f>
        <v>0</v>
      </c>
      <c r="J21" s="328">
        <f t="shared" si="0"/>
        <v>0</v>
      </c>
    </row>
    <row r="22" spans="2:10">
      <c r="B22" s="320"/>
      <c r="C22" s="321"/>
      <c r="D22" s="322"/>
      <c r="E22" s="323">
        <f>+'WP1000'!E22+'WP2000'!E22+'WP3000'!E22+'WP4000'!E22+'WP5000'!E22+'WP6000'!E22+'WP7000'!E22+'WP8000'!E22</f>
        <v>0</v>
      </c>
      <c r="F22" s="324"/>
      <c r="G22" s="323">
        <f>+'WP1000'!G22+'WP2000'!G22+'WP3000'!G22+'WP4000'!G22+'WP5000'!G22+'WP6000'!G22+'WP7000'!G22+'WP8000'!G22</f>
        <v>0</v>
      </c>
      <c r="H22" s="398">
        <f>+'WP1000'!H22+'WP2000'!H22+'WP3000'!H22+'WP4000'!H22+'WP5000'!H22+'WP6000'!H22+'WP7000'!H22+'WP8000'!H22</f>
        <v>0</v>
      </c>
      <c r="I22" s="398">
        <f>+'WP1000'!I22+'WP2000'!I22+'WP3000'!I22+'WP4000'!I22+'WP5000'!I22+'WP6000'!I22+'WP7000'!I22+'WP8000'!I22</f>
        <v>0</v>
      </c>
      <c r="J22" s="328">
        <f t="shared" si="0"/>
        <v>0</v>
      </c>
    </row>
    <row r="23" spans="2:10">
      <c r="B23" s="320"/>
      <c r="C23" s="321"/>
      <c r="D23" s="322"/>
      <c r="E23" s="323">
        <f>+'WP1000'!E23+'WP2000'!E23+'WP3000'!E23+'WP4000'!E23+'WP5000'!E23+'WP6000'!E23+'WP7000'!E23+'WP8000'!E23</f>
        <v>0</v>
      </c>
      <c r="F23" s="324"/>
      <c r="G23" s="323">
        <f>+'WP1000'!G23+'WP2000'!G23+'WP3000'!G23+'WP4000'!G23+'WP5000'!G23+'WP6000'!G23+'WP7000'!G23+'WP8000'!G23</f>
        <v>0</v>
      </c>
      <c r="H23" s="398">
        <f>+'WP1000'!H23+'WP2000'!H23+'WP3000'!H23+'WP4000'!H23+'WP5000'!H23+'WP6000'!H23+'WP7000'!H23+'WP8000'!H23</f>
        <v>0</v>
      </c>
      <c r="I23" s="398">
        <f>+'WP1000'!I23+'WP2000'!I23+'WP3000'!I23+'WP4000'!I23+'WP5000'!I23+'WP6000'!I23+'WP7000'!I23+'WP8000'!I23</f>
        <v>0</v>
      </c>
      <c r="J23" s="328">
        <f t="shared" si="0"/>
        <v>0</v>
      </c>
    </row>
    <row r="24" spans="2:10" ht="13">
      <c r="B24" s="204" t="s">
        <v>110</v>
      </c>
      <c r="C24" s="38"/>
      <c r="D24" s="38"/>
      <c r="E24" s="329">
        <f>SUM(E12:E23)</f>
        <v>0</v>
      </c>
      <c r="F24" s="330"/>
      <c r="G24" s="331">
        <f>SUM(G12:G23)</f>
        <v>0</v>
      </c>
      <c r="H24" s="332">
        <f>SUM(H12:H23)</f>
        <v>0</v>
      </c>
      <c r="I24" s="332">
        <f>SUM(I12:I23)</f>
        <v>0</v>
      </c>
      <c r="J24" s="333">
        <f>SUM(J12:J23)</f>
        <v>0</v>
      </c>
    </row>
    <row r="25" spans="2:10" ht="13">
      <c r="B25" s="318" t="s">
        <v>111</v>
      </c>
      <c r="C25" s="27"/>
      <c r="D25" s="334" t="s">
        <v>154</v>
      </c>
      <c r="E25" s="40" t="s">
        <v>113</v>
      </c>
      <c r="F25" s="41" t="s">
        <v>114</v>
      </c>
      <c r="G25" s="41"/>
      <c r="H25" s="335"/>
      <c r="I25" s="335"/>
      <c r="J25" s="336"/>
    </row>
    <row r="26" spans="2:10">
      <c r="B26" s="623">
        <v>0</v>
      </c>
      <c r="C26" s="624"/>
      <c r="D26" s="337">
        <v>0</v>
      </c>
      <c r="E26" s="337">
        <v>0</v>
      </c>
      <c r="F26" s="338">
        <v>0</v>
      </c>
      <c r="G26" s="323">
        <f>+'WP1000'!G26+'WP2000'!G26+'WP3000'!G26+'WP4000'!G26+'WP5000'!G26+'WP6000'!G26+'WP7000'!G26+'WP8000'!G26</f>
        <v>0</v>
      </c>
      <c r="H26" s="398">
        <f>+'WP1000'!H26+'WP2000'!H26+'WP3000'!H26+'WP4000'!H26+'WP5000'!H26+'WP6000'!H26+'WP7000'!H26+'WP8000'!H26</f>
        <v>0</v>
      </c>
      <c r="I26" s="398">
        <f>+'WP1000'!I26+'WP2000'!I26+'WP3000'!I26+'WP4000'!I26+'WP5000'!I26+'WP6000'!I26+'WP7000'!I26+'WP8000'!I26</f>
        <v>0</v>
      </c>
      <c r="J26" s="328">
        <f t="shared" ref="J26:J31" si="1">+G26-I26</f>
        <v>0</v>
      </c>
    </row>
    <row r="27" spans="2:10">
      <c r="B27" s="623">
        <v>0</v>
      </c>
      <c r="C27" s="624"/>
      <c r="D27" s="323">
        <v>0</v>
      </c>
      <c r="E27" s="323">
        <v>0</v>
      </c>
      <c r="F27" s="342">
        <v>0</v>
      </c>
      <c r="G27" s="323">
        <f>+'WP1000'!G27+'WP2000'!G27+'WP3000'!G27+'WP4000'!G27+'WP5000'!G27+'WP6000'!G27+'WP7000'!G27+'WP8000'!G27</f>
        <v>0</v>
      </c>
      <c r="H27" s="398">
        <f>+'WP1000'!H27+'WP2000'!H27+'WP3000'!H27+'WP4000'!H27+'WP5000'!H27+'WP6000'!H27+'WP7000'!H27+'WP8000'!H27</f>
        <v>0</v>
      </c>
      <c r="I27" s="398">
        <f>+'WP1000'!I27+'WP2000'!I27+'WP3000'!I27+'WP4000'!I27+'WP5000'!I27+'WP6000'!I27+'WP7000'!I27+'WP8000'!I27</f>
        <v>0</v>
      </c>
      <c r="J27" s="328">
        <f t="shared" si="1"/>
        <v>0</v>
      </c>
    </row>
    <row r="28" spans="2:10">
      <c r="B28" s="623">
        <v>0</v>
      </c>
      <c r="C28" s="624"/>
      <c r="D28" s="323">
        <v>0</v>
      </c>
      <c r="E28" s="323">
        <v>0</v>
      </c>
      <c r="F28" s="342">
        <v>0</v>
      </c>
      <c r="G28" s="323">
        <f>+'WP1000'!G28+'WP2000'!G28+'WP3000'!G28+'WP4000'!G28+'WP5000'!G28+'WP6000'!G28+'WP7000'!G28+'WP8000'!G28</f>
        <v>0</v>
      </c>
      <c r="H28" s="398">
        <f>+'WP1000'!H28+'WP2000'!H28+'WP3000'!H28+'WP4000'!H28+'WP5000'!H28+'WP6000'!H28+'WP7000'!H28+'WP8000'!H28</f>
        <v>0</v>
      </c>
      <c r="I28" s="398">
        <f>+'WP1000'!I28+'WP2000'!I28+'WP3000'!I28+'WP4000'!I28+'WP5000'!I28+'WP6000'!I28+'WP7000'!I28+'WP8000'!I28</f>
        <v>0</v>
      </c>
      <c r="J28" s="328">
        <f t="shared" si="1"/>
        <v>0</v>
      </c>
    </row>
    <row r="29" spans="2:10">
      <c r="B29" s="623">
        <v>0</v>
      </c>
      <c r="C29" s="624"/>
      <c r="D29" s="323">
        <v>0</v>
      </c>
      <c r="E29" s="323">
        <v>0</v>
      </c>
      <c r="F29" s="342">
        <v>0</v>
      </c>
      <c r="G29" s="323">
        <f>+'WP1000'!G29+'WP2000'!G29+'WP3000'!G29+'WP4000'!G29+'WP5000'!G29+'WP6000'!G29+'WP7000'!G29+'WP8000'!G29</f>
        <v>0</v>
      </c>
      <c r="H29" s="398">
        <f>+'WP1000'!H29+'WP2000'!H29+'WP3000'!H29+'WP4000'!H29+'WP5000'!H29+'WP6000'!H29+'WP7000'!H29+'WP8000'!H29</f>
        <v>0</v>
      </c>
      <c r="I29" s="398">
        <f>+'WP1000'!I29+'WP2000'!I29+'WP3000'!I29+'WP4000'!I29+'WP5000'!I29+'WP6000'!I29+'WP7000'!I29+'WP8000'!I29</f>
        <v>0</v>
      </c>
      <c r="J29" s="328">
        <f t="shared" si="1"/>
        <v>0</v>
      </c>
    </row>
    <row r="30" spans="2:10">
      <c r="B30" s="623">
        <v>0</v>
      </c>
      <c r="C30" s="624"/>
      <c r="D30" s="323">
        <v>0</v>
      </c>
      <c r="E30" s="323">
        <v>0</v>
      </c>
      <c r="F30" s="342">
        <v>0</v>
      </c>
      <c r="G30" s="323">
        <f>+'WP1000'!G30+'WP2000'!G30+'WP3000'!G30+'WP4000'!G30+'WP5000'!G30+'WP6000'!G30+'WP7000'!G30+'WP8000'!G30</f>
        <v>0</v>
      </c>
      <c r="H30" s="398">
        <f>+'WP1000'!H30+'WP2000'!H30+'WP3000'!H30+'WP4000'!H30+'WP5000'!H30+'WP6000'!H30+'WP7000'!H30+'WP8000'!H30</f>
        <v>0</v>
      </c>
      <c r="I30" s="398">
        <f>+'WP1000'!I30+'WP2000'!I30+'WP3000'!I30+'WP4000'!I30+'WP5000'!I30+'WP6000'!I30+'WP7000'!I30+'WP8000'!I30</f>
        <v>0</v>
      </c>
      <c r="J30" s="328">
        <f t="shared" si="1"/>
        <v>0</v>
      </c>
    </row>
    <row r="31" spans="2:10">
      <c r="B31" s="625">
        <v>0</v>
      </c>
      <c r="C31" s="626"/>
      <c r="D31" s="344">
        <v>0</v>
      </c>
      <c r="E31" s="344">
        <v>0</v>
      </c>
      <c r="F31" s="344">
        <v>0</v>
      </c>
      <c r="G31" s="323">
        <f>+'WP1000'!G31+'WP2000'!G31+'WP3000'!G31+'WP4000'!G31+'WP5000'!G31+'WP6000'!G31+'WP7000'!G31+'WP8000'!G31</f>
        <v>0</v>
      </c>
      <c r="H31" s="398">
        <f>+'WP1000'!H31+'WP2000'!H31+'WP3000'!H31+'WP4000'!H31+'WP5000'!H31+'WP6000'!H31+'WP7000'!H31+'WP8000'!H31</f>
        <v>0</v>
      </c>
      <c r="I31" s="398">
        <f>+'WP1000'!I31+'WP2000'!I31+'WP3000'!I31+'WP4000'!I31+'WP5000'!I31+'WP6000'!I31+'WP7000'!I31+'WP8000'!I31</f>
        <v>0</v>
      </c>
      <c r="J31" s="328">
        <f t="shared" si="1"/>
        <v>0</v>
      </c>
    </row>
    <row r="32" spans="2:10">
      <c r="B32" s="346"/>
      <c r="C32" s="347"/>
      <c r="D32" s="344"/>
      <c r="E32" s="348"/>
      <c r="F32" s="349"/>
      <c r="G32" s="343"/>
      <c r="H32" s="414"/>
      <c r="I32" s="414"/>
      <c r="J32" s="328" t="s">
        <v>50</v>
      </c>
    </row>
    <row r="33" spans="2:14" ht="13">
      <c r="B33" s="189" t="s">
        <v>117</v>
      </c>
      <c r="C33" s="22"/>
      <c r="D33" s="335"/>
      <c r="E33" s="335"/>
      <c r="F33" s="330"/>
      <c r="G33" s="351">
        <f>SUM(G26:G32)</f>
        <v>0</v>
      </c>
      <c r="H33" s="415">
        <f>SUM(H26:H32)</f>
        <v>0</v>
      </c>
      <c r="I33" s="415">
        <f>SUM(I26:I32)</f>
        <v>0</v>
      </c>
      <c r="J33" s="353">
        <f>SUM(J26:J32)</f>
        <v>0</v>
      </c>
    </row>
    <row r="34" spans="2:14" ht="13">
      <c r="B34" s="318" t="s">
        <v>118</v>
      </c>
      <c r="C34" s="28"/>
      <c r="D34" s="44" t="s">
        <v>119</v>
      </c>
      <c r="E34" s="45" t="s">
        <v>155</v>
      </c>
      <c r="F34" s="44" t="s">
        <v>121</v>
      </c>
      <c r="G34" s="354"/>
      <c r="H34" s="417"/>
      <c r="I34" s="398">
        <f>+'WP1000'!I34+'WP2000'!I34+'WP3000'!I34+'WP4000'!I34+'WP5000'!I34+'WP6000'!I34+'WP7000'!I34+'WP8000'!I34</f>
        <v>0</v>
      </c>
      <c r="J34" s="356"/>
      <c r="K34" s="46"/>
    </row>
    <row r="35" spans="2:14">
      <c r="B35" s="185" t="s">
        <v>123</v>
      </c>
      <c r="C35" s="18"/>
      <c r="D35" s="323">
        <f>+'WP1000'!D35+'WP2000'!D35+'WP3000'!D35+'WP4000'!D35+'WP5000'!D35+'WP6000'!D35+'WP7000'!D35+'WP8000'!D35</f>
        <v>0</v>
      </c>
      <c r="E35" s="357">
        <v>0</v>
      </c>
      <c r="F35" s="323">
        <f>+'WP1000'!F35+'WP2000'!F35+'WP3000'!F35+'WP4000'!F35+'WP5000'!F35+'WP6000'!F35+'WP7000'!F35+'WP8000'!F35</f>
        <v>0</v>
      </c>
      <c r="G35" s="323">
        <f>+'WP1000'!G35+'WP2000'!G35+'WP3000'!G35+'WP4000'!G35+'WP5000'!G35+'WP6000'!G35+'WP7000'!G35+'WP8000'!G35</f>
        <v>0</v>
      </c>
      <c r="H35" s="398">
        <f>+'WP1000'!H35+'WP2000'!H35+'WP3000'!H35+'WP4000'!H35+'WP5000'!H35+'WP6000'!H35+'WP7000'!H35+'WP8000'!H35</f>
        <v>0</v>
      </c>
      <c r="I35" s="398">
        <f>+'WP1000'!I35+'WP2000'!I35+'WP3000'!I35+'WP4000'!I35+'WP5000'!I35+'WP6000'!I35+'WP7000'!I35+'WP8000'!I35</f>
        <v>0</v>
      </c>
      <c r="J35" s="328">
        <f t="shared" ref="J35:J46" si="2">+G35-I35</f>
        <v>0</v>
      </c>
    </row>
    <row r="36" spans="2:14">
      <c r="B36" s="200" t="s">
        <v>124</v>
      </c>
      <c r="C36" s="47"/>
      <c r="D36" s="323">
        <f>+'WP1000'!D36+'WP2000'!D36+'WP3000'!D36+'WP4000'!D36+'WP5000'!D36+'WP6000'!D36+'WP7000'!D36+'WP8000'!D36</f>
        <v>0</v>
      </c>
      <c r="E36" s="357">
        <v>0</v>
      </c>
      <c r="F36" s="323">
        <f>+'WP1000'!F36+'WP2000'!F36+'WP3000'!F36+'WP4000'!F36+'WP5000'!F36+'WP6000'!F36+'WP7000'!F36+'WP8000'!F36</f>
        <v>0</v>
      </c>
      <c r="G36" s="323">
        <f>+'WP1000'!G36+'WP2000'!G36+'WP3000'!G36+'WP4000'!G36+'WP5000'!G36+'WP6000'!G36+'WP7000'!G36+'WP8000'!G36</f>
        <v>0</v>
      </c>
      <c r="H36" s="398">
        <f>+'WP1000'!H36+'WP2000'!H36+'WP3000'!H36+'WP4000'!H36+'WP5000'!H36+'WP6000'!H36+'WP7000'!H36+'WP8000'!H36</f>
        <v>0</v>
      </c>
      <c r="I36" s="398">
        <f>+'WP1000'!I36+'WP2000'!I36+'WP3000'!I36+'WP4000'!I36+'WP5000'!I36+'WP6000'!I36+'WP7000'!I36+'WP8000'!I36</f>
        <v>0</v>
      </c>
      <c r="J36" s="328">
        <f t="shared" si="2"/>
        <v>0</v>
      </c>
    </row>
    <row r="37" spans="2:14">
      <c r="B37" s="200" t="s">
        <v>125</v>
      </c>
      <c r="C37" s="47"/>
      <c r="D37" s="323">
        <f>+'WP1000'!D37+'WP2000'!D37+'WP3000'!D37+'WP4000'!D37+'WP5000'!D37+'WP6000'!D37+'WP7000'!D37+'WP8000'!D37</f>
        <v>0</v>
      </c>
      <c r="E37" s="357">
        <v>0</v>
      </c>
      <c r="F37" s="323">
        <f>+'WP1000'!F37+'WP2000'!F37+'WP3000'!F37+'WP4000'!F37+'WP5000'!F37+'WP6000'!F37+'WP7000'!F37+'WP8000'!F37</f>
        <v>0</v>
      </c>
      <c r="G37" s="323">
        <f>+'WP1000'!G37+'WP2000'!G37+'WP3000'!G37+'WP4000'!G37+'WP5000'!G37+'WP6000'!G37+'WP7000'!G37+'WP8000'!G37</f>
        <v>0</v>
      </c>
      <c r="H37" s="398">
        <f>+'WP1000'!H37+'WP2000'!H37+'WP3000'!H37+'WP4000'!H37+'WP5000'!H37+'WP6000'!H37+'WP7000'!H37+'WP8000'!H37</f>
        <v>0</v>
      </c>
      <c r="I37" s="398">
        <f>+'WP1000'!I37+'WP2000'!I37+'WP3000'!I37+'WP4000'!I37+'WP5000'!I37+'WP6000'!I37+'WP7000'!I37+'WP8000'!I37</f>
        <v>0</v>
      </c>
      <c r="J37" s="328">
        <f t="shared" si="2"/>
        <v>0</v>
      </c>
    </row>
    <row r="38" spans="2:14">
      <c r="B38" s="200" t="s">
        <v>126</v>
      </c>
      <c r="C38" s="47"/>
      <c r="D38" s="323">
        <f>+'WP1000'!D38+'WP2000'!D38+'WP3000'!D38+'WP4000'!D38+'WP5000'!D38+'WP6000'!D38+'WP7000'!D38+'WP8000'!D38</f>
        <v>0</v>
      </c>
      <c r="E38" s="357">
        <v>0</v>
      </c>
      <c r="F38" s="323">
        <f>+'WP1000'!F38+'WP2000'!F38+'WP3000'!F38+'WP4000'!F38+'WP5000'!F38+'WP6000'!F38+'WP7000'!F38+'WP8000'!F38</f>
        <v>0</v>
      </c>
      <c r="G38" s="323">
        <f>+'WP1000'!G38+'WP2000'!G38+'WP3000'!G38+'WP4000'!G38+'WP5000'!G38+'WP6000'!G38+'WP7000'!G38+'WP8000'!G38</f>
        <v>0</v>
      </c>
      <c r="H38" s="398">
        <f>+'WP1000'!H38+'WP2000'!H38+'WP3000'!H38+'WP4000'!H38+'WP5000'!H38+'WP6000'!H38+'WP7000'!H38+'WP8000'!H38</f>
        <v>0</v>
      </c>
      <c r="I38" s="398">
        <f>+'WP1000'!I38+'WP2000'!I38+'WP3000'!I38+'WP4000'!I38+'WP5000'!I38+'WP6000'!I38+'WP7000'!I38+'WP8000'!I38</f>
        <v>0</v>
      </c>
      <c r="J38" s="328">
        <f t="shared" si="2"/>
        <v>0</v>
      </c>
    </row>
    <row r="39" spans="2:14">
      <c r="B39" s="200" t="s">
        <v>127</v>
      </c>
      <c r="C39" s="47"/>
      <c r="D39" s="335"/>
      <c r="E39" s="335"/>
      <c r="F39" s="335"/>
      <c r="G39" s="335"/>
      <c r="H39" s="399"/>
      <c r="I39" s="399"/>
      <c r="J39" s="336"/>
    </row>
    <row r="40" spans="2:14">
      <c r="B40" s="200" t="s">
        <v>128</v>
      </c>
      <c r="C40" s="47"/>
      <c r="D40" s="323">
        <f>+'WP1000'!D40+'WP2000'!D40+'WP3000'!D40+'WP4000'!D40+'WP5000'!D40+'WP6000'!D40+'WP7000'!D40+'WP8000'!D40</f>
        <v>0</v>
      </c>
      <c r="E40" s="357">
        <v>0</v>
      </c>
      <c r="F40" s="323">
        <f>+'WP1000'!F40+'WP2000'!F40+'WP3000'!F40+'WP4000'!F40+'WP5000'!F40+'WP6000'!F40+'WP7000'!F40+'WP8000'!F40</f>
        <v>0</v>
      </c>
      <c r="G40" s="323">
        <f>+'WP1000'!G40+'WP2000'!G40+'WP3000'!G40+'WP4000'!G40+'WP5000'!G40+'WP6000'!G40+'WP7000'!G40+'WP8000'!G40</f>
        <v>0</v>
      </c>
      <c r="H40" s="398">
        <f>+'WP1000'!H40+'WP2000'!H40+'WP3000'!H40+'WP4000'!H40+'WP5000'!H40+'WP6000'!H40+'WP7000'!H40+'WP8000'!H40</f>
        <v>0</v>
      </c>
      <c r="I40" s="398">
        <f>+'WP1000'!I40+'WP2000'!I40+'WP3000'!I40+'WP4000'!I40+'WP5000'!I40+'WP6000'!I40+'WP7000'!I40+'WP8000'!I40</f>
        <v>0</v>
      </c>
      <c r="J40" s="328">
        <f t="shared" si="2"/>
        <v>0</v>
      </c>
    </row>
    <row r="41" spans="2:14">
      <c r="B41" s="200" t="s">
        <v>129</v>
      </c>
      <c r="C41" s="47"/>
      <c r="D41" s="323">
        <f>+'WP1000'!D41+'WP2000'!D41+'WP3000'!D41+'WP4000'!D41+'WP5000'!D41+'WP6000'!D41+'WP7000'!D41+'WP8000'!D41</f>
        <v>0</v>
      </c>
      <c r="E41" s="357">
        <v>0</v>
      </c>
      <c r="F41" s="323">
        <f>+'WP1000'!F41+'WP2000'!F41+'WP3000'!F41+'WP4000'!F41+'WP5000'!F41+'WP6000'!F41+'WP7000'!F41+'WP8000'!F41</f>
        <v>0</v>
      </c>
      <c r="G41" s="323">
        <f>+'WP1000'!G41+'WP2000'!G41+'WP3000'!G41+'WP4000'!G41+'WP5000'!G41+'WP6000'!G41+'WP7000'!G41+'WP8000'!G41</f>
        <v>0</v>
      </c>
      <c r="H41" s="398">
        <f>+'WP1000'!H41+'WP2000'!H41+'WP3000'!H41+'WP4000'!H41+'WP5000'!H41+'WP6000'!H41+'WP7000'!H41+'WP8000'!H41</f>
        <v>0</v>
      </c>
      <c r="I41" s="398">
        <f>+'WP1000'!I41+'WP2000'!I41+'WP3000'!I41+'WP4000'!I41+'WP5000'!I41+'WP6000'!I41+'WP7000'!I41+'WP8000'!I41</f>
        <v>0</v>
      </c>
      <c r="J41" s="328">
        <f t="shared" si="2"/>
        <v>0</v>
      </c>
    </row>
    <row r="42" spans="2:14">
      <c r="B42" s="200" t="s">
        <v>130</v>
      </c>
      <c r="C42" s="47"/>
      <c r="D42" s="323">
        <f>+'WP1000'!D42+'WP2000'!D42+'WP3000'!D42+'WP4000'!D42+'WP5000'!D42+'WP6000'!D42+'WP7000'!D42+'WP8000'!D42</f>
        <v>0</v>
      </c>
      <c r="E42" s="357">
        <v>0</v>
      </c>
      <c r="F42" s="323">
        <f>+'WP1000'!F42+'WP2000'!F42+'WP3000'!F42+'WP4000'!F42+'WP5000'!F42+'WP6000'!F42+'WP7000'!F42+'WP8000'!F42</f>
        <v>0</v>
      </c>
      <c r="G42" s="323">
        <f>+'WP1000'!G42+'WP2000'!G42+'WP3000'!G42+'WP4000'!G42+'WP5000'!G42+'WP6000'!G42+'WP7000'!G42+'WP8000'!G42</f>
        <v>0</v>
      </c>
      <c r="H42" s="398">
        <f>+'WP1000'!H42+'WP2000'!H42+'WP3000'!H42+'WP4000'!H42+'WP5000'!H42+'WP6000'!H42+'WP7000'!H42+'WP8000'!H42</f>
        <v>0</v>
      </c>
      <c r="I42" s="398">
        <f>+'WP1000'!I42+'WP2000'!I42+'WP3000'!I42+'WP4000'!I42+'WP5000'!I42+'WP6000'!I42+'WP7000'!I42+'WP8000'!I42</f>
        <v>0</v>
      </c>
      <c r="J42" s="328">
        <f t="shared" si="2"/>
        <v>0</v>
      </c>
      <c r="N42" s="16" t="s">
        <v>50</v>
      </c>
    </row>
    <row r="43" spans="2:14">
      <c r="B43" s="200" t="s">
        <v>131</v>
      </c>
      <c r="C43" s="47"/>
      <c r="D43" s="323">
        <f>+'WP1000'!D43+'WP2000'!D43+'WP3000'!D43+'WP4000'!D43+'WP5000'!D43+'WP6000'!D43+'WP7000'!D43+'WP8000'!D43</f>
        <v>0</v>
      </c>
      <c r="E43" s="357">
        <v>0</v>
      </c>
      <c r="F43" s="323">
        <f>+'WP1000'!F43+'WP2000'!F43+'WP3000'!F43+'WP4000'!F43+'WP5000'!F43+'WP6000'!F43+'WP7000'!F43+'WP8000'!F43</f>
        <v>0</v>
      </c>
      <c r="G43" s="323">
        <f>+'WP1000'!G43+'WP2000'!G43+'WP3000'!G43+'WP4000'!G43+'WP5000'!G43+'WP6000'!G43+'WP7000'!G43+'WP8000'!G43</f>
        <v>0</v>
      </c>
      <c r="H43" s="398">
        <f>+'WP1000'!H43+'WP2000'!H43+'WP3000'!H43+'WP4000'!H43+'WP5000'!H43+'WP6000'!H43+'WP7000'!H43+'WP8000'!H43</f>
        <v>0</v>
      </c>
      <c r="I43" s="398">
        <f>+'WP1000'!I43+'WP2000'!I43+'WP3000'!I43+'WP4000'!I43+'WP5000'!I43+'WP6000'!I43+'WP7000'!I43+'WP8000'!I43</f>
        <v>0</v>
      </c>
      <c r="J43" s="328">
        <f t="shared" si="2"/>
        <v>0</v>
      </c>
    </row>
    <row r="44" spans="2:14">
      <c r="B44" s="200" t="s">
        <v>132</v>
      </c>
      <c r="C44" s="47"/>
      <c r="D44" s="323">
        <f>+'WP1000'!D44+'WP2000'!D44+'WP3000'!D44+'WP4000'!D44+'WP5000'!D44+'WP6000'!D44+'WP7000'!D44+'WP8000'!D44</f>
        <v>0</v>
      </c>
      <c r="E44" s="357">
        <v>0</v>
      </c>
      <c r="F44" s="323">
        <f>+'WP1000'!F44+'WP2000'!F44+'WP3000'!F44+'WP4000'!F44+'WP5000'!F44+'WP6000'!F44+'WP7000'!F44+'WP8000'!F44</f>
        <v>0</v>
      </c>
      <c r="G44" s="323">
        <f>+'WP1000'!G44+'WP2000'!G44+'WP3000'!G44+'WP4000'!G44+'WP5000'!G44+'WP6000'!G44+'WP7000'!G44+'WP8000'!G44</f>
        <v>0</v>
      </c>
      <c r="H44" s="398">
        <f>+'WP1000'!H44+'WP2000'!H44+'WP3000'!H44+'WP4000'!H44+'WP5000'!H44+'WP6000'!H44+'WP7000'!H44+'WP8000'!H44</f>
        <v>0</v>
      </c>
      <c r="I44" s="398">
        <f>+'WP1000'!I44+'WP2000'!I44+'WP3000'!I44+'WP4000'!I44+'WP5000'!I44+'WP6000'!I44+'WP7000'!I44+'WP8000'!I44</f>
        <v>0</v>
      </c>
      <c r="J44" s="328">
        <f t="shared" si="2"/>
        <v>0</v>
      </c>
    </row>
    <row r="45" spans="2:14">
      <c r="B45" s="200" t="s">
        <v>133</v>
      </c>
      <c r="C45" s="47"/>
      <c r="D45" s="323">
        <f>+'WP1000'!D45+'WP2000'!D45+'WP3000'!D45+'WP4000'!D45+'WP5000'!D45+'WP6000'!D45+'WP7000'!D45+'WP8000'!D45</f>
        <v>0</v>
      </c>
      <c r="E45" s="357">
        <v>0</v>
      </c>
      <c r="F45" s="323">
        <f>+'WP1000'!F45+'WP2000'!F45+'WP3000'!F45+'WP4000'!F45+'WP5000'!F45+'WP6000'!F45+'WP7000'!F45+'WP8000'!F45</f>
        <v>0</v>
      </c>
      <c r="G45" s="323">
        <f>+'WP1000'!G45+'WP2000'!G45+'WP3000'!G45+'WP4000'!G45+'WP5000'!G45+'WP6000'!G45+'WP7000'!G45+'WP8000'!G45</f>
        <v>0</v>
      </c>
      <c r="H45" s="398">
        <f>+'WP1000'!H45+'WP2000'!H45+'WP3000'!H45+'WP4000'!H45+'WP5000'!H45+'WP6000'!H45+'WP7000'!H45+'WP8000'!H45</f>
        <v>0</v>
      </c>
      <c r="I45" s="398">
        <f>+'WP1000'!I45+'WP2000'!I45+'WP3000'!I45+'WP4000'!I45+'WP5000'!I45+'WP6000'!I45+'WP7000'!I45+'WP8000'!I45</f>
        <v>0</v>
      </c>
      <c r="J45" s="328">
        <f t="shared" si="2"/>
        <v>0</v>
      </c>
    </row>
    <row r="46" spans="2:14">
      <c r="B46" s="189" t="s">
        <v>134</v>
      </c>
      <c r="C46" s="26"/>
      <c r="D46" s="323">
        <f>+'WP1000'!D46+'WP2000'!D46+'WP3000'!D46+'WP4000'!D46+'WP5000'!D46+'WP6000'!D46+'WP7000'!D46+'WP8000'!D46</f>
        <v>0</v>
      </c>
      <c r="E46" s="357">
        <v>0</v>
      </c>
      <c r="F46" s="323">
        <f>+'WP1000'!F46+'WP2000'!F46+'WP3000'!F46+'WP4000'!F46+'WP5000'!F46+'WP6000'!F46+'WP7000'!F46+'WP8000'!F46</f>
        <v>0</v>
      </c>
      <c r="G46" s="323">
        <f>+'WP1000'!G46+'WP2000'!G46+'WP3000'!G46+'WP4000'!G46+'WP5000'!G46+'WP6000'!G46+'WP7000'!G46+'WP8000'!G46</f>
        <v>0</v>
      </c>
      <c r="H46" s="398">
        <f>+'WP1000'!H46+'WP2000'!H46+'WP3000'!H46+'WP4000'!H46+'WP5000'!H46+'WP6000'!H46+'WP7000'!H46+'WP8000'!H46</f>
        <v>0</v>
      </c>
      <c r="I46" s="398">
        <f>+'WP1000'!I46+'WP2000'!I46+'WP3000'!I46+'WP4000'!I46+'WP5000'!I46+'WP6000'!I46+'WP7000'!I46+'WP8000'!I46</f>
        <v>0</v>
      </c>
      <c r="J46" s="328">
        <f t="shared" si="2"/>
        <v>0</v>
      </c>
    </row>
    <row r="47" spans="2:14" ht="13">
      <c r="B47" s="206" t="s">
        <v>135</v>
      </c>
      <c r="C47" s="28"/>
      <c r="D47" s="358">
        <f>SUM(D35:D46)</f>
        <v>0</v>
      </c>
      <c r="E47" s="330"/>
      <c r="F47" s="358">
        <f>SUM(F35:F46)</f>
        <v>0</v>
      </c>
      <c r="G47" s="358">
        <f>SUM(G35:G46)</f>
        <v>0</v>
      </c>
      <c r="H47" s="430">
        <f>SUM(H35:H46)</f>
        <v>0</v>
      </c>
      <c r="I47" s="430">
        <f>SUM(I35:I46)</f>
        <v>0</v>
      </c>
      <c r="J47" s="362">
        <f>SUM(J35:J46)</f>
        <v>0</v>
      </c>
    </row>
    <row r="48" spans="2:14" ht="14">
      <c r="B48" s="203" t="s">
        <v>136</v>
      </c>
      <c r="C48" s="27"/>
      <c r="D48" s="330"/>
      <c r="E48" s="330"/>
      <c r="F48" s="330"/>
      <c r="G48" s="359">
        <f>+G24+G33+G47</f>
        <v>0</v>
      </c>
      <c r="H48" s="221"/>
      <c r="I48" s="360">
        <f>+I24+I33+I47</f>
        <v>0</v>
      </c>
      <c r="J48" s="362">
        <f>+J24+J33+J47</f>
        <v>0</v>
      </c>
    </row>
    <row r="49" spans="2:12" ht="25">
      <c r="B49" s="204" t="s">
        <v>137</v>
      </c>
      <c r="C49" s="38"/>
      <c r="D49" s="49" t="s">
        <v>138</v>
      </c>
      <c r="E49" s="49" t="s">
        <v>139</v>
      </c>
      <c r="F49" s="50" t="s">
        <v>74</v>
      </c>
      <c r="G49" s="363"/>
      <c r="H49" s="364"/>
      <c r="I49" s="427"/>
      <c r="J49" s="205"/>
      <c r="L49" s="16" t="s">
        <v>50</v>
      </c>
    </row>
    <row r="50" spans="2:12">
      <c r="B50" s="185" t="s">
        <v>140</v>
      </c>
      <c r="C50" s="18"/>
      <c r="D50" s="323">
        <f>+'WP1000'!D50+'WP2000'!D50+'WP3000'!D50+'WP4000'!D50+'WP5000'!D50+'WP6000'!D50+'WP7000'!D50+'WP8000'!D50</f>
        <v>0</v>
      </c>
      <c r="E50" s="52" t="str">
        <f>+'[1]PSS-A1_Prime'!G54</f>
        <v>1. LABOUR</v>
      </c>
      <c r="F50" s="365">
        <v>0</v>
      </c>
      <c r="G50" s="323">
        <f>+'WP1000'!G50+'WP2000'!G50+'WP3000'!G50+'WP4000'!G50+'WP5000'!G50+'WP6000'!G50+'WP7000'!G50+'WP8000'!G50</f>
        <v>0</v>
      </c>
      <c r="H50" s="431"/>
      <c r="I50" s="398">
        <f>+'WP1000'!I50+'WP2000'!I50+'WP3000'!I50+'WP4000'!I50+'WP5000'!I50+'WP6000'!I50+'WP7000'!I50+'WP8000'!I50</f>
        <v>0</v>
      </c>
      <c r="J50" s="366">
        <f>+G50-I50</f>
        <v>0</v>
      </c>
    </row>
    <row r="51" spans="2:12">
      <c r="B51" s="200" t="s">
        <v>156</v>
      </c>
      <c r="C51" s="47"/>
      <c r="D51" s="323">
        <f>+'WP1000'!D51+'WP2000'!D51+'WP3000'!D51+'WP4000'!D51+'WP5000'!D51+'WP6000'!D51+'WP7000'!D51+'WP8000'!D51</f>
        <v>0</v>
      </c>
      <c r="E51" s="52">
        <f>+'[1]PSS-A1_Prime'!G55</f>
        <v>0</v>
      </c>
      <c r="F51" s="365">
        <v>0</v>
      </c>
      <c r="G51" s="323">
        <f>+'WP1000'!G51+'WP2000'!G51+'WP3000'!G51+'WP4000'!G51+'WP5000'!G51+'WP6000'!G51+'WP7000'!G51+'WP8000'!G51</f>
        <v>0</v>
      </c>
      <c r="H51" s="431"/>
      <c r="I51" s="398">
        <f>+'WP1000'!I51+'WP2000'!I51+'WP3000'!I51+'WP4000'!I51+'WP5000'!I51+'WP6000'!I51+'WP7000'!I51+'WP8000'!I51</f>
        <v>0</v>
      </c>
      <c r="J51" s="366">
        <f>+G51-I51</f>
        <v>0</v>
      </c>
    </row>
    <row r="52" spans="2:12">
      <c r="B52" s="368">
        <v>7</v>
      </c>
      <c r="C52" s="47"/>
      <c r="D52" s="54"/>
      <c r="E52" s="52"/>
      <c r="F52" s="365"/>
      <c r="G52" s="367">
        <v>0</v>
      </c>
      <c r="H52" s="431"/>
      <c r="I52" s="400"/>
      <c r="J52" s="366">
        <f>+G52-I52</f>
        <v>0</v>
      </c>
    </row>
    <row r="53" spans="2:12">
      <c r="B53" s="189"/>
      <c r="C53" s="34" t="s">
        <v>157</v>
      </c>
      <c r="D53" s="56"/>
      <c r="E53" s="56"/>
      <c r="F53" s="369"/>
      <c r="G53" s="370">
        <v>0</v>
      </c>
      <c r="H53" s="431"/>
      <c r="I53" s="400"/>
      <c r="J53" s="366">
        <f>+G53-I53</f>
        <v>0</v>
      </c>
    </row>
    <row r="54" spans="2:12">
      <c r="B54" s="206" t="s">
        <v>143</v>
      </c>
      <c r="C54" s="27"/>
      <c r="D54" s="27"/>
      <c r="E54" s="27"/>
      <c r="F54" s="371"/>
      <c r="G54" s="372">
        <f>+G48+G50+G51</f>
        <v>0</v>
      </c>
      <c r="H54" s="431"/>
      <c r="I54" s="401">
        <f>+I48+I50+I51</f>
        <v>0</v>
      </c>
      <c r="J54" s="366">
        <f t="shared" ref="J54:J61" si="3">+G54-I54</f>
        <v>0</v>
      </c>
    </row>
    <row r="55" spans="2:12">
      <c r="B55" s="207" t="s">
        <v>144</v>
      </c>
      <c r="C55" s="27"/>
      <c r="D55" s="27"/>
      <c r="E55" s="31"/>
      <c r="F55" s="374"/>
      <c r="G55" s="323">
        <f>+'WP1000'!G55+'WP2000'!G55+'WP3000'!G55+'WP4000'!G55+'WP5000'!G55+'WP6000'!G55+'WP7000'!G55+'WP8000'!G55</f>
        <v>0</v>
      </c>
      <c r="H55" s="431"/>
      <c r="I55" s="398">
        <f>+'WP1000'!I55+'WP2000'!I55+'WP3000'!I55+'WP4000'!I55+'WP5000'!I55+'WP6000'!I55+'WP7000'!I55+'WP8000'!I55</f>
        <v>0</v>
      </c>
      <c r="J55" s="366">
        <f t="shared" si="3"/>
        <v>0</v>
      </c>
    </row>
    <row r="56" spans="2:12">
      <c r="B56" s="206" t="s">
        <v>145</v>
      </c>
      <c r="C56" s="27"/>
      <c r="D56" s="27"/>
      <c r="E56" s="31" t="s">
        <v>50</v>
      </c>
      <c r="F56" s="374"/>
      <c r="G56" s="377">
        <f>+G54+G55</f>
        <v>0</v>
      </c>
      <c r="H56" s="431"/>
      <c r="I56" s="403">
        <f>+I54+I55</f>
        <v>0</v>
      </c>
      <c r="J56" s="366">
        <f t="shared" si="3"/>
        <v>0</v>
      </c>
    </row>
    <row r="57" spans="2:12">
      <c r="B57" s="206" t="s">
        <v>158</v>
      </c>
      <c r="C57" s="27"/>
      <c r="D57" s="27"/>
      <c r="E57" s="27"/>
      <c r="F57" s="374"/>
      <c r="G57" s="323">
        <f>+'WP1000'!G57+'WP2000'!G57+'WP3000'!G57+'WP4000'!G57+'WP5000'!G57+'WP6000'!G57+'WP7000'!G57+'WP8000'!G57</f>
        <v>0</v>
      </c>
      <c r="H57" s="431"/>
      <c r="I57" s="432">
        <v>0</v>
      </c>
      <c r="J57" s="366">
        <f t="shared" si="3"/>
        <v>0</v>
      </c>
    </row>
    <row r="58" spans="2:12" ht="13">
      <c r="B58" s="380" t="s">
        <v>159</v>
      </c>
      <c r="C58" s="381"/>
      <c r="D58" s="381"/>
      <c r="E58" s="381"/>
      <c r="F58" s="382"/>
      <c r="G58" s="385">
        <f>+'WP1000'!G58+'WP2000'!G58+'WP3000'!G58+'WP4000'!G58+'WP5000'!G58+'WP6000'!G58+'WP7000'!G58+'WP8000'!G58</f>
        <v>0</v>
      </c>
      <c r="H58" s="431"/>
      <c r="I58" s="433">
        <f>+'WP1000'!I58+'WP2000'!I58+'WP3000'!I58+'WP4000'!I58+'WP5000'!I58+'WP6000'!I58+'WP7000'!I58+'WP8000'!I58</f>
        <v>0</v>
      </c>
      <c r="J58" s="366">
        <f t="shared" si="3"/>
        <v>0</v>
      </c>
    </row>
    <row r="59" spans="2:12">
      <c r="B59" s="210">
        <v>13</v>
      </c>
      <c r="C59" s="20"/>
      <c r="D59" s="20"/>
      <c r="E59" s="27"/>
      <c r="F59" s="386"/>
      <c r="G59" s="387">
        <v>0</v>
      </c>
      <c r="H59" s="431"/>
      <c r="I59" s="403"/>
      <c r="J59" s="366">
        <f t="shared" si="3"/>
        <v>0</v>
      </c>
    </row>
    <row r="60" spans="2:12">
      <c r="B60" s="206" t="s">
        <v>146</v>
      </c>
      <c r="C60" s="27"/>
      <c r="D60" s="27"/>
      <c r="E60" s="27"/>
      <c r="F60" s="386"/>
      <c r="G60" s="388">
        <f>+G56+G57+G58+G59</f>
        <v>0</v>
      </c>
      <c r="H60" s="431"/>
      <c r="I60" s="404">
        <f>+I56+I57+I58+I59</f>
        <v>0</v>
      </c>
      <c r="J60" s="366">
        <f t="shared" si="3"/>
        <v>0</v>
      </c>
      <c r="L60" s="390"/>
    </row>
    <row r="61" spans="2:12">
      <c r="B61" s="209">
        <v>15</v>
      </c>
      <c r="C61" s="27"/>
      <c r="D61" s="27"/>
      <c r="E61" s="27"/>
      <c r="F61" s="386"/>
      <c r="G61" s="377"/>
      <c r="H61" s="431"/>
      <c r="I61" s="434"/>
      <c r="J61" s="366">
        <f t="shared" si="3"/>
        <v>0</v>
      </c>
    </row>
    <row r="62" spans="2:12" s="61" customFormat="1" ht="13.5" thickBot="1">
      <c r="B62" s="212" t="s">
        <v>160</v>
      </c>
      <c r="C62" s="213"/>
      <c r="D62" s="213"/>
      <c r="E62" s="213"/>
      <c r="F62" s="391"/>
      <c r="G62" s="394">
        <f>+'WP1000'!G62+'WP2000'!G62+'WP3000'!G62+'WP4000'!G62+'WP5000'!G62+'WP6000'!G62+'WP7000'!G62+'WP8000'!G62</f>
        <v>0</v>
      </c>
      <c r="H62" s="435"/>
      <c r="I62" s="436">
        <f>+I60-I61</f>
        <v>0</v>
      </c>
      <c r="J62" s="394">
        <f>+G62-I62</f>
        <v>0</v>
      </c>
    </row>
    <row r="67" spans="7:10">
      <c r="G67" s="390"/>
      <c r="H67" s="390"/>
      <c r="I67" s="390"/>
      <c r="J67" s="390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1640625" defaultRowHeight="12.5"/>
  <cols>
    <col min="1" max="1" width="17.453125" hidden="1" customWidth="1"/>
    <col min="2" max="2" width="11.453125" customWidth="1"/>
    <col min="3" max="3" width="60.54296875" customWidth="1"/>
    <col min="4" max="4" width="39.453125" customWidth="1"/>
    <col min="5" max="5" width="21.453125" hidden="1" customWidth="1"/>
    <col min="6" max="6" width="18.453125" customWidth="1"/>
    <col min="7" max="7" width="23.453125" customWidth="1"/>
    <col min="8" max="8" width="25" customWidth="1"/>
    <col min="9" max="9" width="24.54296875" customWidth="1"/>
    <col min="10" max="10" width="27.1796875" hidden="1" customWidth="1"/>
    <col min="11" max="11" width="17.1796875" customWidth="1"/>
    <col min="12" max="12" width="16.81640625" customWidth="1"/>
    <col min="13" max="13" width="16.453125" customWidth="1"/>
    <col min="14" max="14" width="16.54296875" customWidth="1"/>
    <col min="15" max="15" width="15.1796875" customWidth="1"/>
    <col min="16" max="16" width="28.1796875" hidden="1" customWidth="1"/>
    <col min="17" max="17" width="8.81640625" hidden="1" customWidth="1"/>
    <col min="18" max="18" width="83.453125" hidden="1" customWidth="1"/>
  </cols>
  <sheetData>
    <row r="1" spans="1:18" ht="13" thickBot="1"/>
    <row r="2" spans="1:18" ht="31.5" customHeight="1" thickBot="1">
      <c r="B2" s="627" t="s">
        <v>169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9"/>
    </row>
    <row r="3" spans="1:18" ht="62.25" customHeight="1" thickBot="1">
      <c r="A3" s="557" t="s">
        <v>170</v>
      </c>
      <c r="B3" s="124" t="s">
        <v>171</v>
      </c>
      <c r="C3" s="124" t="s">
        <v>172</v>
      </c>
      <c r="D3" s="124" t="s">
        <v>173</v>
      </c>
      <c r="E3" s="124" t="s">
        <v>174</v>
      </c>
      <c r="F3" s="124" t="s">
        <v>175</v>
      </c>
      <c r="G3" s="124" t="s">
        <v>176</v>
      </c>
      <c r="H3" s="125" t="s">
        <v>177</v>
      </c>
      <c r="I3" s="124" t="s">
        <v>178</v>
      </c>
      <c r="J3" s="105" t="s">
        <v>179</v>
      </c>
      <c r="K3" s="124" t="s">
        <v>180</v>
      </c>
      <c r="L3" s="124" t="s">
        <v>181</v>
      </c>
      <c r="M3" s="124" t="s">
        <v>182</v>
      </c>
      <c r="N3" s="124" t="s">
        <v>183</v>
      </c>
      <c r="O3" s="142" t="s">
        <v>184</v>
      </c>
      <c r="P3" s="139" t="s">
        <v>185</v>
      </c>
      <c r="Q3" s="558" t="s">
        <v>186</v>
      </c>
      <c r="R3" s="96" t="s">
        <v>187</v>
      </c>
    </row>
    <row r="4" spans="1:18" ht="16" customHeight="1" thickBot="1">
      <c r="A4" s="138">
        <f>+PSSA3_1101!$A$1</f>
        <v>0</v>
      </c>
      <c r="B4" s="81">
        <f>+PSSA3_1101!$D$9</f>
        <v>1101</v>
      </c>
      <c r="C4" s="126" t="str">
        <f>IF(PSSA3_1101!$D$7="","",PSSA3_1101!$D$7)</f>
        <v/>
      </c>
      <c r="D4" s="126">
        <f>+PSSA3_1101!$F$3</f>
        <v>0</v>
      </c>
      <c r="E4" s="126" t="e">
        <f>+#REF!</f>
        <v>#REF!</v>
      </c>
      <c r="F4" s="82">
        <f>+PSSA3_1101!$D$24</f>
        <v>0</v>
      </c>
      <c r="G4" s="162">
        <f>+PSSA3_1101!$I$62</f>
        <v>0</v>
      </c>
      <c r="H4" s="165">
        <f>+PSSA3_1101!$H$62</f>
        <v>0</v>
      </c>
      <c r="I4" s="162">
        <f>+G4+H4</f>
        <v>0</v>
      </c>
      <c r="J4" s="99">
        <f>ROUND(PSSA3_1101!$F$62,0)</f>
        <v>0</v>
      </c>
      <c r="K4" s="94">
        <v>12</v>
      </c>
      <c r="L4" s="94">
        <v>15</v>
      </c>
      <c r="M4" s="94">
        <v>12</v>
      </c>
      <c r="N4" s="94">
        <v>16</v>
      </c>
      <c r="O4" s="143">
        <f>IF(OR(K4="",L4="",M4="",N4=""),"--",($N4-$L4)*12+($M4-$K4+1))</f>
        <v>13</v>
      </c>
      <c r="P4" s="140"/>
      <c r="Q4" s="559"/>
      <c r="R4" s="97"/>
    </row>
    <row r="5" spans="1:18" ht="16" customHeight="1" thickBot="1">
      <c r="A5" s="138">
        <f>+PSSA3_1101!$A$1</f>
        <v>0</v>
      </c>
      <c r="B5" s="83">
        <f>+PSSA3_1102!$D$9</f>
        <v>1102</v>
      </c>
      <c r="C5" s="127" t="str">
        <f>IF(PSSA3_1102!$D$7="","",PSSA3_1102!$D$7)</f>
        <v/>
      </c>
      <c r="D5" s="127">
        <f>+PSSA3_1102!$F$3</f>
        <v>0</v>
      </c>
      <c r="E5" s="127" t="e">
        <f>+#REF!</f>
        <v>#REF!</v>
      </c>
      <c r="F5" s="84">
        <f>+PSSA3_1102!$D$24</f>
        <v>0</v>
      </c>
      <c r="G5" s="163">
        <f>+PSSA3_1102!$I$62</f>
        <v>0</v>
      </c>
      <c r="H5" s="166">
        <f>+PSSA3_1102!$H$62</f>
        <v>0</v>
      </c>
      <c r="I5" s="163">
        <f>+G5+H5</f>
        <v>0</v>
      </c>
      <c r="J5" s="100">
        <f>ROUND(PSSA3_1102!$F$62,0)</f>
        <v>0</v>
      </c>
      <c r="K5" s="95"/>
      <c r="L5" s="95"/>
      <c r="M5" s="95"/>
      <c r="N5" s="95"/>
      <c r="O5" s="144" t="str">
        <f>IF(OR(K5="",L5="",M5="",N5=""),"--",($N5-$L5)*12+($M5-$K5+1))</f>
        <v>--</v>
      </c>
      <c r="P5" s="141"/>
      <c r="Q5" s="560"/>
      <c r="R5" s="98" t="s">
        <v>188</v>
      </c>
    </row>
    <row r="6" spans="1:18" ht="16" customHeight="1" thickBot="1">
      <c r="A6" s="138">
        <f>+PSSA3_1101!$A$1</f>
        <v>0</v>
      </c>
      <c r="B6" s="83">
        <f>+PSSA3_1103!$D$9</f>
        <v>1103</v>
      </c>
      <c r="C6" s="127" t="str">
        <f>IF(PSSA3_1103!$D$7="","",PSSA3_1103!$D$7)</f>
        <v/>
      </c>
      <c r="D6" s="127">
        <f>+PSSA3_1103!$F$3</f>
        <v>0</v>
      </c>
      <c r="E6" s="127" t="e">
        <f>+#REF!</f>
        <v>#REF!</v>
      </c>
      <c r="F6" s="84">
        <f>+PSSA3_1103!$D$24</f>
        <v>0</v>
      </c>
      <c r="G6" s="163">
        <f>+PSSA3_1103!$I$62</f>
        <v>0</v>
      </c>
      <c r="H6" s="166">
        <f>+PSSA3_1103!$H$62</f>
        <v>0</v>
      </c>
      <c r="I6" s="163">
        <f>+G6+H6</f>
        <v>0</v>
      </c>
      <c r="J6" s="100">
        <f>ROUND(PSSA3_1103!$F$62,0)</f>
        <v>0</v>
      </c>
      <c r="K6" s="95"/>
      <c r="L6" s="95"/>
      <c r="M6" s="95"/>
      <c r="N6" s="95"/>
      <c r="O6" s="144" t="str">
        <f t="shared" ref="O6:O21" si="0">IF(OR(K6="",L6="",M6="",N6=""),"--",($N6-$L6)*12+($M6-$K6+1))</f>
        <v>--</v>
      </c>
      <c r="P6" s="141"/>
      <c r="Q6" s="560"/>
      <c r="R6" s="630" t="s">
        <v>189</v>
      </c>
    </row>
    <row r="7" spans="1:18" ht="16" customHeight="1" thickBot="1">
      <c r="A7" s="138">
        <f>+PSSA3_1101!$A$1</f>
        <v>0</v>
      </c>
      <c r="B7" s="83">
        <f>+PSSA3_1104!$D$9</f>
        <v>1104</v>
      </c>
      <c r="C7" s="127" t="str">
        <f>IF(PSSA3_1104!$D$7="","",PSSA3_1104!$D$7)</f>
        <v/>
      </c>
      <c r="D7" s="127">
        <f>+PSSA3_1104!$F$3</f>
        <v>0</v>
      </c>
      <c r="E7" s="127" t="e">
        <f>+#REF!</f>
        <v>#REF!</v>
      </c>
      <c r="F7" s="84">
        <f>+PSSA3_1104!$D$24</f>
        <v>0</v>
      </c>
      <c r="G7" s="163">
        <f>+PSSA3_1104!$I$62</f>
        <v>0</v>
      </c>
      <c r="H7" s="166">
        <f>+PSSA3_1104!$H$62</f>
        <v>0</v>
      </c>
      <c r="I7" s="163">
        <f>+G7+H7</f>
        <v>0</v>
      </c>
      <c r="J7" s="100">
        <f>ROUND(PSSA3_1104!$F$62,0)</f>
        <v>0</v>
      </c>
      <c r="K7" s="95"/>
      <c r="L7" s="95"/>
      <c r="M7" s="95"/>
      <c r="N7" s="95"/>
      <c r="O7" s="144" t="str">
        <f t="shared" si="0"/>
        <v>--</v>
      </c>
      <c r="P7" s="141"/>
      <c r="Q7" s="560"/>
      <c r="R7" s="630"/>
    </row>
    <row r="8" spans="1:18" ht="16" customHeight="1" thickBot="1">
      <c r="A8" s="138">
        <f>+PSSA3_1101!$A$1</f>
        <v>0</v>
      </c>
      <c r="B8" s="83">
        <f>+PSSA3_2101!$D$9</f>
        <v>2101</v>
      </c>
      <c r="C8" s="127" t="str">
        <f>IF(PSSA3_2101!$D$7="","",PSSA3_2101!$D$7)</f>
        <v/>
      </c>
      <c r="D8" s="127">
        <f>+PSSA3_2101!$F$3</f>
        <v>0</v>
      </c>
      <c r="E8" s="127" t="e">
        <f>+#REF!</f>
        <v>#REF!</v>
      </c>
      <c r="F8" s="84">
        <f>+PSSA3_2101!$D$24</f>
        <v>0</v>
      </c>
      <c r="G8" s="163">
        <f>+PSSA3_2101!$I$62</f>
        <v>0</v>
      </c>
      <c r="H8" s="166">
        <f>+PSSA3_2101!$H$62</f>
        <v>0</v>
      </c>
      <c r="I8" s="163">
        <f>+G8+H8</f>
        <v>0</v>
      </c>
      <c r="J8" s="100">
        <f>ROUND(PSSA3_2101!$F$62,0)</f>
        <v>0</v>
      </c>
      <c r="K8" s="95"/>
      <c r="L8" s="95"/>
      <c r="M8" s="95"/>
      <c r="N8" s="95"/>
      <c r="O8" s="144" t="str">
        <f t="shared" si="0"/>
        <v>--</v>
      </c>
      <c r="P8" s="141"/>
      <c r="Q8" s="560"/>
      <c r="R8" s="630"/>
    </row>
    <row r="9" spans="1:18" ht="16" customHeight="1" thickBot="1">
      <c r="A9" s="123" t="s">
        <v>190</v>
      </c>
      <c r="B9" s="83">
        <f>+PSSA3_2102!$D$9</f>
        <v>2102</v>
      </c>
      <c r="C9" s="127" t="str">
        <f>IF(PSSA3_2102!$D$7="","",PSSA3_2102!$D$7)</f>
        <v/>
      </c>
      <c r="D9" s="127">
        <f>+PSSA3_2102!$F$3</f>
        <v>0</v>
      </c>
      <c r="E9" s="127" t="e">
        <f>+#REF!</f>
        <v>#REF!</v>
      </c>
      <c r="F9" s="84">
        <f>+PSSA3_2102!$D$24</f>
        <v>0</v>
      </c>
      <c r="G9" s="163">
        <f>+PSSA3_2102!I62</f>
        <v>0</v>
      </c>
      <c r="H9" s="166">
        <f>+PSSA3_2102!H62</f>
        <v>0</v>
      </c>
      <c r="I9" s="163">
        <f t="shared" ref="I9:I21" si="1">+G9+H9</f>
        <v>0</v>
      </c>
      <c r="J9" s="100">
        <f>ROUND(PSSA3_2102!$F$62,0)</f>
        <v>0</v>
      </c>
      <c r="K9" s="95"/>
      <c r="L9" s="95"/>
      <c r="M9" s="95"/>
      <c r="N9" s="95"/>
      <c r="O9" s="144" t="str">
        <f t="shared" si="0"/>
        <v>--</v>
      </c>
      <c r="P9" s="141"/>
      <c r="Q9" s="561"/>
    </row>
    <row r="10" spans="1:18" ht="16" customHeight="1" thickBot="1">
      <c r="A10" s="123" t="s">
        <v>191</v>
      </c>
      <c r="B10" s="83">
        <f>+PSSA3_2103!$D$9</f>
        <v>2103</v>
      </c>
      <c r="C10" s="127" t="str">
        <f>IF(PSSA3_2103!$D$7="","",PSSA3_2103!$D$7)</f>
        <v/>
      </c>
      <c r="D10" s="127">
        <f>+PSSA3_2103!$F$3</f>
        <v>0</v>
      </c>
      <c r="E10" s="127" t="e">
        <f>+#REF!</f>
        <v>#REF!</v>
      </c>
      <c r="F10" s="84">
        <f>+PSSA3_2103!$D$24</f>
        <v>0</v>
      </c>
      <c r="G10" s="163">
        <f>+PSSA3_2103!I62</f>
        <v>0</v>
      </c>
      <c r="H10" s="166">
        <f>+PSSA3_2103!H62</f>
        <v>0</v>
      </c>
      <c r="I10" s="163">
        <f t="shared" si="1"/>
        <v>0</v>
      </c>
      <c r="J10" s="100">
        <f>ROUND(PSSA3_2103!$F$62,0)</f>
        <v>0</v>
      </c>
      <c r="K10" s="95"/>
      <c r="L10" s="95"/>
      <c r="M10" s="95"/>
      <c r="N10" s="95"/>
      <c r="O10" s="144" t="str">
        <f t="shared" si="0"/>
        <v>--</v>
      </c>
      <c r="P10" s="141"/>
      <c r="Q10" s="560"/>
    </row>
    <row r="11" spans="1:18" ht="16" customHeight="1" thickBot="1">
      <c r="A11" s="123" t="s">
        <v>192</v>
      </c>
      <c r="B11" s="83">
        <f>+PSSA3_2104!$D$9</f>
        <v>2104</v>
      </c>
      <c r="C11" s="127" t="str">
        <f>IF(PSSA3_2104!$D$7="","",PSSA3_2104!$D$7)</f>
        <v/>
      </c>
      <c r="D11" s="127">
        <f>+PSSA3_2104!$F$3</f>
        <v>0</v>
      </c>
      <c r="E11" s="127" t="e">
        <f>+#REF!</f>
        <v>#REF!</v>
      </c>
      <c r="F11" s="84">
        <f>+PSSA3_2104!$D$24</f>
        <v>0</v>
      </c>
      <c r="G11" s="163">
        <f>+PSSA3_2104!I62</f>
        <v>0</v>
      </c>
      <c r="H11" s="166">
        <f>+PSSA3_2104!H62</f>
        <v>0</v>
      </c>
      <c r="I11" s="163">
        <f t="shared" si="1"/>
        <v>0</v>
      </c>
      <c r="J11" s="100">
        <f>ROUND(PSSA3_2104!$F$62,0)</f>
        <v>0</v>
      </c>
      <c r="K11" s="95"/>
      <c r="L11" s="95"/>
      <c r="M11" s="95"/>
      <c r="N11" s="95"/>
      <c r="O11" s="144" t="str">
        <f t="shared" si="0"/>
        <v>--</v>
      </c>
      <c r="P11" s="141"/>
      <c r="Q11" s="560"/>
    </row>
    <row r="12" spans="1:18" ht="16" customHeight="1" thickBot="1">
      <c r="A12" s="138" t="s">
        <v>193</v>
      </c>
      <c r="B12" s="83">
        <f>+PSSA3_3101!$D$9</f>
        <v>3101</v>
      </c>
      <c r="C12" s="127" t="str">
        <f>IF(PSSA3_3101!$D$7="","",PSSA3_3101!$D$7)</f>
        <v/>
      </c>
      <c r="D12" s="127">
        <f>+PSSA3_3101!$F$3</f>
        <v>0</v>
      </c>
      <c r="E12" s="127" t="e">
        <f>+#REF!</f>
        <v>#REF!</v>
      </c>
      <c r="F12" s="84">
        <f>+PSSA3_3101!$D$24</f>
        <v>0</v>
      </c>
      <c r="G12" s="163">
        <f>+PSSA3_3101!I62</f>
        <v>0</v>
      </c>
      <c r="H12" s="166">
        <f>+PSSA3_3101!H62</f>
        <v>0</v>
      </c>
      <c r="I12" s="163">
        <f t="shared" si="1"/>
        <v>0</v>
      </c>
      <c r="J12" s="100">
        <f>ROUND(PSSA3_3101!$F$62,0)</f>
        <v>0</v>
      </c>
      <c r="K12" s="95"/>
      <c r="L12" s="95"/>
      <c r="M12" s="95"/>
      <c r="N12" s="95"/>
      <c r="O12" s="144" t="str">
        <f t="shared" si="0"/>
        <v>--</v>
      </c>
      <c r="P12" s="141"/>
      <c r="Q12" s="560"/>
    </row>
    <row r="13" spans="1:18" ht="16" customHeight="1" thickBot="1">
      <c r="A13" s="123" t="s">
        <v>194</v>
      </c>
      <c r="B13" s="83">
        <f>+PSSA3_3102!$D$9</f>
        <v>3102</v>
      </c>
      <c r="C13" s="127" t="str">
        <f>IF(PSSA3_3102!$D$7="","",PSSA3_3102!$D$7)</f>
        <v/>
      </c>
      <c r="D13" s="127">
        <f>+PSSA3_3102!$F$3</f>
        <v>0</v>
      </c>
      <c r="E13" s="127" t="e">
        <f>+#REF!</f>
        <v>#REF!</v>
      </c>
      <c r="F13" s="84">
        <f>+PSSA3_3102!$D$24</f>
        <v>0</v>
      </c>
      <c r="G13" s="163">
        <f>+PSSA3_3102!I62</f>
        <v>0</v>
      </c>
      <c r="H13" s="166">
        <f>+PSSA3_3102!H62</f>
        <v>0</v>
      </c>
      <c r="I13" s="163">
        <f t="shared" si="1"/>
        <v>0</v>
      </c>
      <c r="J13" s="100">
        <f>ROUND(PSSA3_3102!$F$62,0)</f>
        <v>0</v>
      </c>
      <c r="K13" s="95"/>
      <c r="L13" s="95"/>
      <c r="M13" s="95"/>
      <c r="N13" s="95"/>
      <c r="O13" s="144" t="str">
        <f t="shared" si="0"/>
        <v>--</v>
      </c>
      <c r="P13" s="141"/>
      <c r="Q13" s="561"/>
    </row>
    <row r="14" spans="1:18" ht="16" customHeight="1" thickBot="1">
      <c r="A14" s="138" t="s">
        <v>195</v>
      </c>
      <c r="B14" s="83">
        <f>+PSSA3_3103!$D$9</f>
        <v>3103</v>
      </c>
      <c r="C14" s="127" t="str">
        <f>IF(PSSA3_3103!$D$7="","",PSSA3_3103!$D$7)</f>
        <v/>
      </c>
      <c r="D14" s="127">
        <f>+PSSA3_3103!$F$3</f>
        <v>0</v>
      </c>
      <c r="E14" s="127" t="e">
        <f>+#REF!</f>
        <v>#REF!</v>
      </c>
      <c r="F14" s="84">
        <f>+PSSA3_3103!$D$24</f>
        <v>0</v>
      </c>
      <c r="G14" s="163">
        <f>+PSSA3_3103!I62</f>
        <v>0</v>
      </c>
      <c r="H14" s="166">
        <f>+PSSA3_3103!H62</f>
        <v>0</v>
      </c>
      <c r="I14" s="163">
        <f t="shared" si="1"/>
        <v>0</v>
      </c>
      <c r="J14" s="100">
        <f>ROUND(PSSA3_3103!$F$62,0)</f>
        <v>0</v>
      </c>
      <c r="K14" s="95"/>
      <c r="L14" s="95"/>
      <c r="M14" s="95"/>
      <c r="N14" s="95"/>
      <c r="O14" s="144" t="str">
        <f t="shared" si="0"/>
        <v>--</v>
      </c>
      <c r="P14" s="141"/>
      <c r="Q14" s="560"/>
    </row>
    <row r="15" spans="1:18" ht="16" customHeight="1" thickBot="1">
      <c r="A15" s="123" t="s">
        <v>196</v>
      </c>
      <c r="B15" s="83">
        <f>+PSSA3_3104!$D$9</f>
        <v>3104</v>
      </c>
      <c r="C15" s="127" t="str">
        <f>IF(PSSA3_3104!$D$7="","",PSSA3_3104!$D$7)</f>
        <v/>
      </c>
      <c r="D15" s="127">
        <f>+PSSA3_3104!$F$3</f>
        <v>0</v>
      </c>
      <c r="E15" s="127" t="e">
        <f>+#REF!</f>
        <v>#REF!</v>
      </c>
      <c r="F15" s="84">
        <f>+PSSA3_3104!$D$24</f>
        <v>0</v>
      </c>
      <c r="G15" s="163">
        <f>+PSSA3_3104!I62</f>
        <v>0</v>
      </c>
      <c r="H15" s="166">
        <f>+PSSA3_3104!H62</f>
        <v>0</v>
      </c>
      <c r="I15" s="163">
        <f t="shared" si="1"/>
        <v>0</v>
      </c>
      <c r="J15" s="100">
        <f>ROUND(PSSA3_3104!$F$62,0)</f>
        <v>0</v>
      </c>
      <c r="K15" s="95"/>
      <c r="L15" s="95"/>
      <c r="M15" s="95"/>
      <c r="N15" s="95"/>
      <c r="O15" s="144" t="str">
        <f t="shared" si="0"/>
        <v>--</v>
      </c>
      <c r="P15" s="141"/>
      <c r="Q15" s="561"/>
    </row>
    <row r="16" spans="1:18" ht="16" customHeight="1" thickBot="1">
      <c r="A16" s="138" t="s">
        <v>197</v>
      </c>
      <c r="B16" s="83">
        <f>+PSSA3_4101!$D$9</f>
        <v>4101</v>
      </c>
      <c r="C16" s="127" t="str">
        <f>IF(PSSA3_4101!$D$7="","",PSSA3_4101!$D$7)</f>
        <v/>
      </c>
      <c r="D16" s="127">
        <f>+PSSA3_4101!$F$3</f>
        <v>0</v>
      </c>
      <c r="E16" s="127" t="e">
        <f>+#REF!</f>
        <v>#REF!</v>
      </c>
      <c r="F16" s="84">
        <f>+PSSA3_4101!$D$24</f>
        <v>0</v>
      </c>
      <c r="G16" s="163">
        <f>+PSSA3_4101!I62</f>
        <v>0</v>
      </c>
      <c r="H16" s="166">
        <f>+PSSA3_4101!H62</f>
        <v>0</v>
      </c>
      <c r="I16" s="163">
        <f t="shared" si="1"/>
        <v>0</v>
      </c>
      <c r="J16" s="100">
        <f>ROUND(PSSA3_4101!$F$62,0)</f>
        <v>0</v>
      </c>
      <c r="K16" s="95"/>
      <c r="L16" s="95"/>
      <c r="M16" s="95"/>
      <c r="N16" s="95"/>
      <c r="O16" s="144" t="str">
        <f t="shared" si="0"/>
        <v>--</v>
      </c>
      <c r="P16" s="141"/>
      <c r="Q16" s="560"/>
    </row>
    <row r="17" spans="1:256" ht="16" customHeight="1" thickBot="1">
      <c r="A17" s="123" t="s">
        <v>198</v>
      </c>
      <c r="B17" s="83">
        <f>+PSSA3_4102!$D$9</f>
        <v>4102</v>
      </c>
      <c r="C17" s="127" t="str">
        <f>IF(PSSA3_4102!$D$7="","",PSSA3_4102!$D$7)</f>
        <v/>
      </c>
      <c r="D17" s="127">
        <f>+PSSA3_4102!$F$3</f>
        <v>0</v>
      </c>
      <c r="E17" s="127" t="e">
        <f>+#REF!</f>
        <v>#REF!</v>
      </c>
      <c r="F17" s="84">
        <f>+PSSA3_4102!$D$24</f>
        <v>0</v>
      </c>
      <c r="G17" s="163">
        <f>+PSSA3_4102!I62</f>
        <v>0</v>
      </c>
      <c r="H17" s="166">
        <f>+PSSA3_4102!H62</f>
        <v>0</v>
      </c>
      <c r="I17" s="163">
        <f t="shared" si="1"/>
        <v>0</v>
      </c>
      <c r="J17" s="100">
        <f>ROUND(PSSA3_4102!$F$62,0)</f>
        <v>0</v>
      </c>
      <c r="K17" s="95"/>
      <c r="L17" s="95"/>
      <c r="M17" s="95"/>
      <c r="N17" s="95"/>
      <c r="O17" s="144" t="str">
        <f t="shared" si="0"/>
        <v>--</v>
      </c>
      <c r="P17" s="141"/>
      <c r="Q17" s="561"/>
    </row>
    <row r="18" spans="1:256" ht="16" customHeight="1" thickBot="1">
      <c r="A18" s="138" t="s">
        <v>199</v>
      </c>
      <c r="B18" s="83">
        <f>+PSSA3_4103!$D$9</f>
        <v>4103</v>
      </c>
      <c r="C18" s="127" t="str">
        <f>IF(PSSA3_4103!$D$7="","",PSSA3_4103!$D$7)</f>
        <v/>
      </c>
      <c r="D18" s="127">
        <f>+PSSA3_4103!$F$3</f>
        <v>0</v>
      </c>
      <c r="E18" s="127" t="e">
        <f>+#REF!</f>
        <v>#REF!</v>
      </c>
      <c r="F18" s="84">
        <f>+PSSA3_4103!$D$24</f>
        <v>0</v>
      </c>
      <c r="G18" s="163">
        <f>+PSSA3_4103!I62</f>
        <v>0</v>
      </c>
      <c r="H18" s="166">
        <f>+PSSA3_4103!H62</f>
        <v>0</v>
      </c>
      <c r="I18" s="163">
        <f t="shared" si="1"/>
        <v>0</v>
      </c>
      <c r="J18" s="100">
        <f>ROUND(PSSA3_4103!$F$62,0)</f>
        <v>0</v>
      </c>
      <c r="K18" s="95"/>
      <c r="L18" s="95"/>
      <c r="M18" s="95"/>
      <c r="N18" s="95"/>
      <c r="O18" s="144" t="str">
        <f t="shared" si="0"/>
        <v>--</v>
      </c>
      <c r="P18" s="141"/>
      <c r="Q18" s="560"/>
    </row>
    <row r="19" spans="1:256" ht="16" customHeight="1" thickBot="1">
      <c r="A19" s="123" t="s">
        <v>200</v>
      </c>
      <c r="B19" s="83">
        <f>+PSSA3_4104!$D$9</f>
        <v>4104</v>
      </c>
      <c r="C19" s="127" t="str">
        <f>IF(PSSA3_4104!$D$7="","",PSSA3_4104!$D$7)</f>
        <v/>
      </c>
      <c r="D19" s="127">
        <f>+PSSA3_4104!$F$3</f>
        <v>0</v>
      </c>
      <c r="E19" s="127" t="e">
        <f>+#REF!</f>
        <v>#REF!</v>
      </c>
      <c r="F19" s="84">
        <f>+PSSA3_4104!$D$24</f>
        <v>0</v>
      </c>
      <c r="G19" s="163">
        <f>+PSSA3_4104!I62</f>
        <v>0</v>
      </c>
      <c r="H19" s="166">
        <f>+PSSA3_4104!H62</f>
        <v>0</v>
      </c>
      <c r="I19" s="163">
        <f t="shared" si="1"/>
        <v>0</v>
      </c>
      <c r="J19" s="100">
        <f>ROUND(PSSA3_4104!$F$62,0)</f>
        <v>0</v>
      </c>
      <c r="K19" s="95"/>
      <c r="L19" s="95"/>
      <c r="M19" s="95"/>
      <c r="N19" s="95"/>
      <c r="O19" s="144" t="str">
        <f t="shared" si="0"/>
        <v>--</v>
      </c>
      <c r="P19" s="141"/>
      <c r="Q19" s="561"/>
    </row>
    <row r="20" spans="1:256" ht="16" customHeight="1" thickBot="1">
      <c r="A20" s="138" t="s">
        <v>201</v>
      </c>
      <c r="B20" s="83">
        <f>+PSSA3_5101!$D$9</f>
        <v>5101</v>
      </c>
      <c r="C20" s="127" t="str">
        <f>IF(PSSA3_5101!$D$7="","",PSSA3_5101!$D$7)</f>
        <v/>
      </c>
      <c r="D20" s="127">
        <f>+PSSA3_5101!$F$3</f>
        <v>0</v>
      </c>
      <c r="E20" s="127" t="e">
        <f>+#REF!</f>
        <v>#REF!</v>
      </c>
      <c r="F20" s="84">
        <f>+PSSA3_5101!$D$24</f>
        <v>0</v>
      </c>
      <c r="G20" s="163">
        <f>+PSSA3_5101!I62</f>
        <v>0</v>
      </c>
      <c r="H20" s="166">
        <f>+PSSA3_5101!H62</f>
        <v>0</v>
      </c>
      <c r="I20" s="163">
        <f t="shared" si="1"/>
        <v>0</v>
      </c>
      <c r="J20" s="100">
        <f>ROUND(PSSA3_5101!$F$62,0)</f>
        <v>0</v>
      </c>
      <c r="K20" s="95"/>
      <c r="L20" s="95"/>
      <c r="M20" s="95"/>
      <c r="N20" s="95"/>
      <c r="O20" s="144" t="str">
        <f t="shared" si="0"/>
        <v>--</v>
      </c>
      <c r="P20" s="141"/>
      <c r="Q20" s="560"/>
    </row>
    <row r="21" spans="1:256" ht="16" customHeight="1" thickBot="1">
      <c r="A21" s="123" t="s">
        <v>202</v>
      </c>
      <c r="B21" s="83">
        <f>+PSSA3_5102!$D$9</f>
        <v>5102</v>
      </c>
      <c r="C21" s="127" t="str">
        <f>IF(PSSA3_5102!$D$7="","",PSSA3_5102!$D$7)</f>
        <v/>
      </c>
      <c r="D21" s="127">
        <f>+PSSA3_5102!$F$3</f>
        <v>0</v>
      </c>
      <c r="E21" s="127" t="e">
        <f>+#REF!</f>
        <v>#REF!</v>
      </c>
      <c r="F21" s="84">
        <f>+PSSA3_5102!$D$24</f>
        <v>0</v>
      </c>
      <c r="G21" s="163">
        <f>+PSSA3_5102!I62</f>
        <v>0</v>
      </c>
      <c r="H21" s="166">
        <f>+PSSA3_5102!H62</f>
        <v>0</v>
      </c>
      <c r="I21" s="163">
        <f t="shared" si="1"/>
        <v>0</v>
      </c>
      <c r="J21" s="100">
        <f>ROUND(PSSA3_5102!$F$62,0)</f>
        <v>0</v>
      </c>
      <c r="K21" s="95"/>
      <c r="L21" s="95"/>
      <c r="M21" s="95"/>
      <c r="N21" s="95"/>
      <c r="O21" s="144" t="str">
        <f t="shared" si="0"/>
        <v>--</v>
      </c>
      <c r="P21" s="141"/>
      <c r="Q21" s="560"/>
    </row>
    <row r="22" spans="1:256" ht="16" customHeight="1" thickBot="1">
      <c r="A22" s="123" t="s">
        <v>199</v>
      </c>
      <c r="B22" s="83">
        <f>+PSSA3_5103!$D$9</f>
        <v>5103</v>
      </c>
      <c r="C22" s="127" t="str">
        <f>IF(PSSA3_5103!$D$7="","",PSSA3_5103!$D$7)</f>
        <v/>
      </c>
      <c r="D22" s="127">
        <f>+PSSA3_5103!$F$3</f>
        <v>0</v>
      </c>
      <c r="E22" s="127" t="e">
        <f>+#REF!</f>
        <v>#REF!</v>
      </c>
      <c r="F22" s="84">
        <f>+PSSA3_5103!$D$24</f>
        <v>0</v>
      </c>
      <c r="G22" s="163">
        <f>+PSSA3_5103!I62</f>
        <v>0</v>
      </c>
      <c r="H22" s="166">
        <f>+PSSA3_5103!H62</f>
        <v>0</v>
      </c>
      <c r="I22" s="163">
        <f t="shared" ref="I22:I27" si="2">+G22+H22</f>
        <v>0</v>
      </c>
      <c r="J22" s="100">
        <f>ROUND(PSSA3_4103!$F$62,0)</f>
        <v>0</v>
      </c>
      <c r="K22" s="95"/>
      <c r="L22" s="95"/>
      <c r="M22" s="95"/>
      <c r="N22" s="95"/>
      <c r="O22" s="144" t="str">
        <f t="shared" ref="O22:O27" si="3">IF(OR(K22="",L22="",M22="",N22=""),"--",($N22-$L22)*12+($M22-$K22+1))</f>
        <v>--</v>
      </c>
      <c r="P22" s="141"/>
      <c r="Q22" s="560"/>
    </row>
    <row r="23" spans="1:256" s="127" customFormat="1" ht="16" customHeight="1">
      <c r="A23" s="127" t="s">
        <v>200</v>
      </c>
      <c r="B23" s="83">
        <f>+PSSA3_5104!$D$9</f>
        <v>5104</v>
      </c>
      <c r="C23" s="127" t="str">
        <f>IF(PSSA3_5104!$D$7="","",PSSA3_5104!$D$7)</f>
        <v/>
      </c>
      <c r="D23" s="127">
        <f>+PSSA3_5104!$F$3</f>
        <v>0</v>
      </c>
      <c r="E23" s="127" t="e">
        <f>+#REF!</f>
        <v>#REF!</v>
      </c>
      <c r="F23" s="84">
        <f>+PSSA3_5104!$D$24</f>
        <v>0</v>
      </c>
      <c r="G23" s="163">
        <f>+PSSA3_5104!I62</f>
        <v>0</v>
      </c>
      <c r="H23" s="166">
        <f>+PSSA3_5104!H62</f>
        <v>0</v>
      </c>
      <c r="I23" s="163">
        <f t="shared" si="2"/>
        <v>0</v>
      </c>
      <c r="J23" s="127">
        <f>ROUND(PSSA3_4104!$F$62,0)</f>
        <v>0</v>
      </c>
      <c r="K23" s="95"/>
      <c r="L23" s="95"/>
      <c r="M23" s="95"/>
      <c r="N23" s="95"/>
      <c r="O23" s="144" t="str">
        <f t="shared" si="3"/>
        <v>--</v>
      </c>
      <c r="P23" s="264"/>
      <c r="Q23" s="26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127" customFormat="1" ht="16" customHeight="1">
      <c r="A24" s="127" t="s">
        <v>201</v>
      </c>
      <c r="B24" s="83">
        <f>+PSSA3_6101!$D$9</f>
        <v>6101</v>
      </c>
      <c r="C24" s="127" t="str">
        <f>IF(PSSA3_6101!$D$7="","",PSSA3_6101!$D$7)</f>
        <v/>
      </c>
      <c r="D24" s="127">
        <f>+PSSA3_6101!$F$3</f>
        <v>0</v>
      </c>
      <c r="E24" s="127" t="e">
        <f>+#REF!</f>
        <v>#REF!</v>
      </c>
      <c r="F24" s="84">
        <f>+PSSA3_6101!$D$24</f>
        <v>0</v>
      </c>
      <c r="G24" s="163">
        <f>+PSSA3_6101!I62</f>
        <v>0</v>
      </c>
      <c r="H24" s="166">
        <f>+PSSA3_6101!H62</f>
        <v>0</v>
      </c>
      <c r="I24" s="163">
        <f t="shared" si="2"/>
        <v>0</v>
      </c>
      <c r="J24" s="127">
        <f>ROUND(PSSA3_5101!$F$62,0)</f>
        <v>0</v>
      </c>
      <c r="K24" s="95"/>
      <c r="L24" s="95"/>
      <c r="M24" s="95"/>
      <c r="N24" s="95"/>
      <c r="O24" s="144" t="str">
        <f t="shared" si="3"/>
        <v>--</v>
      </c>
      <c r="P24" s="264"/>
      <c r="Q24" s="26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127" customFormat="1" ht="16" customHeight="1">
      <c r="A25" s="127" t="s">
        <v>202</v>
      </c>
      <c r="B25" s="83">
        <f>+PSSA3_6102!$D$9</f>
        <v>6102</v>
      </c>
      <c r="C25" s="127" t="str">
        <f>IF(PSSA3_6102!$D$7="","",PSSA3_6102!$D$7)</f>
        <v/>
      </c>
      <c r="D25" s="127">
        <f>+PSSA3_6102!$F$3</f>
        <v>0</v>
      </c>
      <c r="E25" s="127" t="e">
        <f>+#REF!</f>
        <v>#REF!</v>
      </c>
      <c r="F25" s="84">
        <f>+PSSA3_6102!$D$24</f>
        <v>0</v>
      </c>
      <c r="G25" s="163">
        <f>+PSSA3_6102!I62</f>
        <v>0</v>
      </c>
      <c r="H25" s="166">
        <f>+PSSA3_6102!H62</f>
        <v>0</v>
      </c>
      <c r="I25" s="163">
        <f t="shared" si="2"/>
        <v>0</v>
      </c>
      <c r="J25" s="127">
        <f>ROUND(PSSA3_5102!$F$62,0)</f>
        <v>0</v>
      </c>
      <c r="K25" s="95"/>
      <c r="L25" s="95"/>
      <c r="M25" s="95"/>
      <c r="N25" s="95"/>
      <c r="O25" s="144" t="str">
        <f t="shared" si="3"/>
        <v>--</v>
      </c>
      <c r="P25" s="264"/>
      <c r="Q25" s="263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127" customFormat="1" ht="16" customHeight="1">
      <c r="A26" s="127" t="s">
        <v>201</v>
      </c>
      <c r="B26" s="83">
        <f>+PSSA3_6103!$D$9</f>
        <v>6103</v>
      </c>
      <c r="C26" s="127" t="str">
        <f>IF(PSSA3_6103!$D$7="","",PSSA3_6103!$D$7)</f>
        <v/>
      </c>
      <c r="D26" s="127">
        <f>+PSSA3_6103!$F$3</f>
        <v>0</v>
      </c>
      <c r="E26" s="127" t="e">
        <f>+#REF!</f>
        <v>#REF!</v>
      </c>
      <c r="F26" s="84">
        <f>+PSSA3_6103!$D$24</f>
        <v>0</v>
      </c>
      <c r="G26" s="163">
        <f>+PSSA3_6103!I62</f>
        <v>0</v>
      </c>
      <c r="H26" s="166">
        <f>+PSSA3_6103!H62</f>
        <v>0</v>
      </c>
      <c r="I26" s="163">
        <f t="shared" si="2"/>
        <v>0</v>
      </c>
      <c r="J26" s="127">
        <f>ROUND(PSSA3_5101!$F$62,0)</f>
        <v>0</v>
      </c>
      <c r="K26" s="95"/>
      <c r="L26" s="95"/>
      <c r="M26" s="95"/>
      <c r="N26" s="95"/>
      <c r="O26" s="144" t="str">
        <f t="shared" si="3"/>
        <v>--</v>
      </c>
      <c r="P26" s="264"/>
      <c r="Q26" s="263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127" customFormat="1" ht="16" customHeight="1">
      <c r="A27" s="127" t="s">
        <v>202</v>
      </c>
      <c r="B27" s="83">
        <f>+PSSA3_6104!$D$9</f>
        <v>6104</v>
      </c>
      <c r="C27" s="127" t="str">
        <f>IF(PSSA3_6104!$D$7="","",PSSA3_6104!$D$7)</f>
        <v/>
      </c>
      <c r="D27" s="127">
        <f>+PSSA3_6104!$F$3</f>
        <v>0</v>
      </c>
      <c r="E27" s="127" t="e">
        <f>+#REF!</f>
        <v>#REF!</v>
      </c>
      <c r="F27" s="84">
        <f>+PSSA3_6104!$D$24</f>
        <v>0</v>
      </c>
      <c r="G27" s="163">
        <f>+PSSA3_6104!I62</f>
        <v>0</v>
      </c>
      <c r="H27" s="166">
        <f>+PSSA3_6104!H62</f>
        <v>0</v>
      </c>
      <c r="I27" s="163">
        <f t="shared" si="2"/>
        <v>0</v>
      </c>
      <c r="J27" s="127">
        <f>ROUND(PSSA3_5102!$F$62,0)</f>
        <v>0</v>
      </c>
      <c r="K27" s="95"/>
      <c r="L27" s="95"/>
      <c r="M27" s="95"/>
      <c r="N27" s="95"/>
      <c r="O27" s="144" t="str">
        <f t="shared" si="3"/>
        <v>--</v>
      </c>
      <c r="P27" s="264"/>
      <c r="Q27" s="263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127" customFormat="1" ht="16" customHeight="1" thickBot="1">
      <c r="A28" s="127" t="s">
        <v>199</v>
      </c>
      <c r="B28" s="83">
        <f>+PSSA3_7101!$D$9</f>
        <v>7101</v>
      </c>
      <c r="C28" s="127" t="str">
        <f>IF(PSSA3_7101!$D$7="","",PSSA3_7101!$D$7)</f>
        <v/>
      </c>
      <c r="D28" s="127">
        <f>+PSSA3_7101!$F$3</f>
        <v>0</v>
      </c>
      <c r="E28" s="127" t="e">
        <f>+#REF!</f>
        <v>#REF!</v>
      </c>
      <c r="F28" s="84">
        <f>+PSSA3_7101!$D$24</f>
        <v>0</v>
      </c>
      <c r="G28" s="163">
        <f>+PSSA3_7101!I62</f>
        <v>0</v>
      </c>
      <c r="H28" s="166">
        <f>+PSSA3_7101!H62</f>
        <v>0</v>
      </c>
      <c r="I28" s="163">
        <f t="shared" ref="I28:I35" si="4">+G28+H28</f>
        <v>0</v>
      </c>
      <c r="J28" s="127">
        <f>ROUND(PSSA3_4103!$F$62,0)</f>
        <v>0</v>
      </c>
      <c r="K28" s="95"/>
      <c r="L28" s="95"/>
      <c r="M28" s="95"/>
      <c r="N28" s="95"/>
      <c r="O28" s="144" t="str">
        <f t="shared" ref="O28:O35" si="5">IF(OR(K28="",L28="",M28="",N28=""),"--",($N28-$L28)*12+($M28-$K28+1))</f>
        <v>--</v>
      </c>
      <c r="P28" s="264"/>
      <c r="Q28" s="263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6" customHeight="1" thickBot="1">
      <c r="A29" s="123" t="s">
        <v>200</v>
      </c>
      <c r="B29" s="83">
        <f>+PSSA3_7102!$D$9</f>
        <v>7102</v>
      </c>
      <c r="C29" s="127" t="str">
        <f>IF(PSSA3_7102!$D$7="","",PSSA3_7102!$D$7)</f>
        <v/>
      </c>
      <c r="D29" s="127">
        <f>+PSSA3_7102!$F$3</f>
        <v>0</v>
      </c>
      <c r="E29" s="127" t="e">
        <f>+#REF!</f>
        <v>#REF!</v>
      </c>
      <c r="F29" s="84">
        <f>+PSSA3_7102!$D$24</f>
        <v>0</v>
      </c>
      <c r="G29" s="163">
        <f>+PSSA3_7102!I62</f>
        <v>0</v>
      </c>
      <c r="H29" s="166">
        <f>+PSSA3_7102!H62</f>
        <v>0</v>
      </c>
      <c r="I29" s="163">
        <f t="shared" si="4"/>
        <v>0</v>
      </c>
      <c r="J29" s="100">
        <f>ROUND(PSSA3_4104!$F$62,0)</f>
        <v>0</v>
      </c>
      <c r="K29" s="95"/>
      <c r="L29" s="95"/>
      <c r="M29" s="95"/>
      <c r="N29" s="95"/>
      <c r="O29" s="144" t="str">
        <f t="shared" si="5"/>
        <v>--</v>
      </c>
      <c r="P29" s="141"/>
      <c r="Q29" s="560"/>
    </row>
    <row r="30" spans="1:256" ht="16" customHeight="1" thickBot="1">
      <c r="A30" s="123" t="s">
        <v>201</v>
      </c>
      <c r="B30" s="83">
        <f>+PSSA3_7103!$D$9</f>
        <v>7103</v>
      </c>
      <c r="C30" s="127" t="str">
        <f>IF(PSSA3_7103!$D$7="","",PSSA3_7103!$D$7)</f>
        <v/>
      </c>
      <c r="D30" s="127">
        <f>+PSSA3_7103!$F$3</f>
        <v>0</v>
      </c>
      <c r="E30" s="127" t="e">
        <f>+#REF!</f>
        <v>#REF!</v>
      </c>
      <c r="F30" s="84">
        <f>+PSSA3_7103!$D$24</f>
        <v>0</v>
      </c>
      <c r="G30" s="163">
        <f>+PSSA3_7103!I62</f>
        <v>0</v>
      </c>
      <c r="H30" s="166">
        <f>+PSSA3_7103!H62</f>
        <v>0</v>
      </c>
      <c r="I30" s="163">
        <f t="shared" si="4"/>
        <v>0</v>
      </c>
      <c r="J30" s="100">
        <f>ROUND(PSSA3_5101!$F$62,0)</f>
        <v>0</v>
      </c>
      <c r="K30" s="95"/>
      <c r="L30" s="95"/>
      <c r="M30" s="95"/>
      <c r="N30" s="95"/>
      <c r="O30" s="144" t="str">
        <f t="shared" si="5"/>
        <v>--</v>
      </c>
      <c r="P30" s="141"/>
      <c r="Q30" s="560"/>
    </row>
    <row r="31" spans="1:256" ht="16" customHeight="1" thickBot="1">
      <c r="A31" s="123" t="s">
        <v>202</v>
      </c>
      <c r="B31" s="83">
        <f>+PSSA3_7104!$D$9</f>
        <v>7104</v>
      </c>
      <c r="C31" s="127" t="str">
        <f>IF(PSSA3_7104!$D$7="","",PSSA3_7104!$D$7)</f>
        <v/>
      </c>
      <c r="D31" s="127">
        <f>+PSSA3_7104!$F$3</f>
        <v>0</v>
      </c>
      <c r="E31" s="127" t="e">
        <f>+#REF!</f>
        <v>#REF!</v>
      </c>
      <c r="F31" s="84">
        <f>+PSSA3_7104!$D$24</f>
        <v>0</v>
      </c>
      <c r="G31" s="163">
        <f>+PSSA3_7104!I62</f>
        <v>0</v>
      </c>
      <c r="H31" s="166">
        <f>+PSSA3_7104!H62</f>
        <v>0</v>
      </c>
      <c r="I31" s="163">
        <f t="shared" si="4"/>
        <v>0</v>
      </c>
      <c r="J31" s="100">
        <f>ROUND(PSSA3_5102!$F$62,0)</f>
        <v>0</v>
      </c>
      <c r="K31" s="95"/>
      <c r="L31" s="95"/>
      <c r="M31" s="95"/>
      <c r="N31" s="95"/>
      <c r="O31" s="144" t="str">
        <f t="shared" si="5"/>
        <v>--</v>
      </c>
      <c r="P31" s="141"/>
      <c r="Q31" s="560"/>
    </row>
    <row r="32" spans="1:256" ht="16" customHeight="1" thickBot="1">
      <c r="A32" s="123" t="s">
        <v>199</v>
      </c>
      <c r="B32" s="83">
        <f>+PSSA3_8101!$D$9</f>
        <v>8101</v>
      </c>
      <c r="C32" s="127" t="str">
        <f>IF(PSSA3_8101!$D$7="","",PSSA3_8101!$D$7)</f>
        <v/>
      </c>
      <c r="D32" s="127">
        <f>+PSSA3_8101!$F$3</f>
        <v>0</v>
      </c>
      <c r="E32" s="127" t="e">
        <f>+#REF!</f>
        <v>#REF!</v>
      </c>
      <c r="F32" s="84">
        <f>+PSSA3_8101!$D$24</f>
        <v>0</v>
      </c>
      <c r="G32" s="163">
        <f>+PSSA3_8101!I62</f>
        <v>0</v>
      </c>
      <c r="H32" s="166">
        <f>+PSSA3_8101!H62</f>
        <v>0</v>
      </c>
      <c r="I32" s="163">
        <f t="shared" si="4"/>
        <v>0</v>
      </c>
      <c r="J32" s="100">
        <f>ROUND(PSSA3_4103!$F$62,0)</f>
        <v>0</v>
      </c>
      <c r="K32" s="95"/>
      <c r="L32" s="95"/>
      <c r="M32" s="95"/>
      <c r="N32" s="95"/>
      <c r="O32" s="144" t="str">
        <f t="shared" si="5"/>
        <v>--</v>
      </c>
      <c r="P32" s="141"/>
      <c r="Q32" s="560"/>
    </row>
    <row r="33" spans="1:17" ht="16" customHeight="1" thickBot="1">
      <c r="A33" s="123" t="s">
        <v>200</v>
      </c>
      <c r="B33" s="83">
        <f>+PSSA3_8102!$D$9</f>
        <v>8102</v>
      </c>
      <c r="C33" s="127" t="str">
        <f>IF(PSSA3_8102!$D$7="","",PSSA3_8102!$D$7)</f>
        <v/>
      </c>
      <c r="D33" s="127">
        <f>+PSSA3_8102!$F$3</f>
        <v>0</v>
      </c>
      <c r="E33" s="127" t="e">
        <f>+#REF!</f>
        <v>#REF!</v>
      </c>
      <c r="F33" s="84">
        <f>+PSSA3_8102!$D$24</f>
        <v>0</v>
      </c>
      <c r="G33" s="163">
        <f>+PSSA3_8102!I62</f>
        <v>0</v>
      </c>
      <c r="H33" s="166">
        <f>+PSSA3_8102!H62</f>
        <v>0</v>
      </c>
      <c r="I33" s="163">
        <f t="shared" si="4"/>
        <v>0</v>
      </c>
      <c r="J33" s="100">
        <f>ROUND(PSSA3_4104!$F$62,0)</f>
        <v>0</v>
      </c>
      <c r="K33" s="95"/>
      <c r="L33" s="95"/>
      <c r="M33" s="95"/>
      <c r="N33" s="95"/>
      <c r="O33" s="144" t="str">
        <f t="shared" si="5"/>
        <v>--</v>
      </c>
      <c r="P33" s="141"/>
      <c r="Q33" s="560"/>
    </row>
    <row r="34" spans="1:17" ht="16" customHeight="1" thickBot="1">
      <c r="A34" s="123" t="s">
        <v>201</v>
      </c>
      <c r="B34" s="83">
        <f>+PSSA3_8103!$D$9</f>
        <v>8103</v>
      </c>
      <c r="C34" s="127" t="str">
        <f>IF(PSSA3_8103!$D$7="","",PSSA3_8103!$D$7)</f>
        <v/>
      </c>
      <c r="D34" s="127">
        <f>+PSSA3_8103!$F$3</f>
        <v>0</v>
      </c>
      <c r="E34" s="127" t="e">
        <f>+#REF!</f>
        <v>#REF!</v>
      </c>
      <c r="F34" s="84">
        <f>+PSSA3_8103!$D$24</f>
        <v>0</v>
      </c>
      <c r="G34" s="163">
        <f>+PSSA3_8103!I62</f>
        <v>0</v>
      </c>
      <c r="H34" s="166">
        <f>+PSSA3_8103!H62</f>
        <v>0</v>
      </c>
      <c r="I34" s="163">
        <f t="shared" si="4"/>
        <v>0</v>
      </c>
      <c r="J34" s="100">
        <f>ROUND(PSSA3_5101!$F$62,0)</f>
        <v>0</v>
      </c>
      <c r="K34" s="95"/>
      <c r="L34" s="95"/>
      <c r="M34" s="95"/>
      <c r="N34" s="95"/>
      <c r="O34" s="144" t="str">
        <f t="shared" si="5"/>
        <v>--</v>
      </c>
      <c r="P34" s="141"/>
      <c r="Q34" s="560"/>
    </row>
    <row r="35" spans="1:17" ht="16" customHeight="1" thickBot="1">
      <c r="A35" s="123" t="s">
        <v>202</v>
      </c>
      <c r="B35" s="103">
        <f>+PSSA3_8104!$D$9</f>
        <v>8104</v>
      </c>
      <c r="C35" s="128" t="str">
        <f>IF(PSSA3_8104!$D$7="","",PSSA3_8104!$D$7)</f>
        <v/>
      </c>
      <c r="D35" s="128">
        <f>+PSSA3_8104!$F$3</f>
        <v>0</v>
      </c>
      <c r="E35" s="128" t="e">
        <f>+#REF!</f>
        <v>#REF!</v>
      </c>
      <c r="F35" s="104">
        <f>+PSSA3_8104!$D$24</f>
        <v>0</v>
      </c>
      <c r="G35" s="164">
        <f>+PSSA3_8104!I62</f>
        <v>0</v>
      </c>
      <c r="H35" s="167">
        <f>+PSSA3_8104!H62</f>
        <v>0</v>
      </c>
      <c r="I35" s="164">
        <f t="shared" si="4"/>
        <v>0</v>
      </c>
      <c r="J35" s="101">
        <f>ROUND(PSSA3_5102!$F$62,0)</f>
        <v>0</v>
      </c>
      <c r="K35" s="102"/>
      <c r="L35" s="102"/>
      <c r="M35" s="102"/>
      <c r="N35" s="102"/>
      <c r="O35" s="145" t="str">
        <f t="shared" si="5"/>
        <v>--</v>
      </c>
      <c r="P35" s="265"/>
      <c r="Q35" s="560"/>
    </row>
    <row r="38" spans="1:17">
      <c r="G38" s="452"/>
      <c r="H38" s="452"/>
      <c r="I38" s="452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796875" defaultRowHeight="15.5"/>
  <cols>
    <col min="1" max="1" width="2.54296875" style="1" customWidth="1"/>
    <col min="2" max="2" width="11.453125" style="2" customWidth="1"/>
    <col min="3" max="3" width="77.453125" style="1" customWidth="1"/>
    <col min="4" max="4" width="26.1796875" style="1" customWidth="1"/>
    <col min="5" max="5" width="25.453125" style="1" customWidth="1"/>
    <col min="6" max="6" width="19.453125" style="1" customWidth="1"/>
    <col min="7" max="7" width="11.81640625" style="1" customWidth="1"/>
    <col min="8" max="8" width="12.453125" style="1" customWidth="1"/>
    <col min="9" max="9" width="11" style="1" customWidth="1"/>
    <col min="10" max="10" width="11.54296875" style="3" customWidth="1"/>
    <col min="11" max="11" width="17.54296875" style="1" hidden="1" customWidth="1"/>
    <col min="12" max="13" width="16.54296875" style="1" hidden="1" customWidth="1"/>
    <col min="14" max="14" width="22.453125" style="1" customWidth="1"/>
    <col min="15" max="17" width="9.1796875" style="1" customWidth="1"/>
    <col min="18" max="18" width="5" style="1" customWidth="1"/>
    <col min="19" max="19" width="11.54296875" style="1" bestFit="1" customWidth="1"/>
    <col min="20" max="16384" width="9.1796875" style="1"/>
  </cols>
  <sheetData>
    <row r="1" spans="2:19" ht="16" thickBot="1"/>
    <row r="2" spans="2:19" ht="23.25" customHeight="1" thickBot="1">
      <c r="B2" s="631" t="s">
        <v>203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3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89" t="s">
        <v>204</v>
      </c>
      <c r="C4" s="90" t="s">
        <v>205</v>
      </c>
      <c r="D4" s="91" t="s">
        <v>206</v>
      </c>
      <c r="E4" s="91" t="s">
        <v>207</v>
      </c>
      <c r="F4" s="91" t="s">
        <v>208</v>
      </c>
      <c r="G4" s="91" t="s">
        <v>209</v>
      </c>
      <c r="H4" s="91" t="s">
        <v>210</v>
      </c>
      <c r="I4" s="91" t="s">
        <v>211</v>
      </c>
      <c r="J4" s="92" t="s">
        <v>212</v>
      </c>
      <c r="K4" s="91" t="s">
        <v>213</v>
      </c>
      <c r="L4" s="91" t="s">
        <v>214</v>
      </c>
      <c r="M4" s="90" t="s">
        <v>215</v>
      </c>
      <c r="N4" s="93" t="s">
        <v>216</v>
      </c>
      <c r="O4" s="1"/>
      <c r="S4" s="7"/>
    </row>
    <row r="5" spans="2:19" s="8" customFormat="1" ht="15" customHeight="1">
      <c r="B5" s="77"/>
      <c r="C5" s="133"/>
      <c r="D5" s="78"/>
      <c r="E5" s="78"/>
      <c r="F5" s="79"/>
      <c r="G5" s="79"/>
      <c r="H5" s="79"/>
      <c r="I5" s="134"/>
      <c r="J5" s="109">
        <f>+G5*H5*I5</f>
        <v>0</v>
      </c>
      <c r="K5" s="110"/>
      <c r="L5" s="111"/>
      <c r="M5" s="112"/>
      <c r="N5" s="175">
        <v>0</v>
      </c>
      <c r="O5" s="1"/>
      <c r="S5" s="9"/>
    </row>
    <row r="6" spans="2:19" ht="15" customHeight="1">
      <c r="B6" s="113"/>
      <c r="C6" s="130"/>
      <c r="D6" s="114"/>
      <c r="E6" s="69"/>
      <c r="F6" s="114"/>
      <c r="G6" s="114"/>
      <c r="H6" s="114"/>
      <c r="I6" s="135"/>
      <c r="J6" s="115">
        <f t="shared" ref="J6:J70" si="0">+G6*H6*I6</f>
        <v>0</v>
      </c>
      <c r="K6" s="116"/>
      <c r="L6" s="117"/>
      <c r="M6" s="117"/>
      <c r="N6" s="176">
        <v>0</v>
      </c>
      <c r="S6" s="10"/>
    </row>
    <row r="7" spans="2:19" ht="15" customHeight="1">
      <c r="B7" s="113"/>
      <c r="C7" s="130"/>
      <c r="D7" s="114"/>
      <c r="E7" s="69"/>
      <c r="F7" s="114"/>
      <c r="G7" s="114"/>
      <c r="H7" s="114"/>
      <c r="I7" s="135"/>
      <c r="J7" s="115">
        <f t="shared" si="0"/>
        <v>0</v>
      </c>
      <c r="K7" s="116"/>
      <c r="L7" s="117"/>
      <c r="M7" s="117"/>
      <c r="N7" s="176">
        <v>0</v>
      </c>
      <c r="S7" s="10"/>
    </row>
    <row r="8" spans="2:19" ht="15" customHeight="1">
      <c r="B8" s="113"/>
      <c r="C8" s="130"/>
      <c r="D8" s="114"/>
      <c r="E8" s="69"/>
      <c r="F8" s="114"/>
      <c r="G8" s="114"/>
      <c r="H8" s="114"/>
      <c r="I8" s="135"/>
      <c r="J8" s="115">
        <f t="shared" si="0"/>
        <v>0</v>
      </c>
      <c r="K8" s="116"/>
      <c r="L8" s="117"/>
      <c r="M8" s="117"/>
      <c r="N8" s="176">
        <v>0</v>
      </c>
      <c r="S8" s="10"/>
    </row>
    <row r="9" spans="2:19" ht="15" customHeight="1">
      <c r="B9" s="113"/>
      <c r="C9" s="130"/>
      <c r="D9" s="114"/>
      <c r="E9" s="69"/>
      <c r="F9" s="114"/>
      <c r="G9" s="114"/>
      <c r="H9" s="114"/>
      <c r="I9" s="135"/>
      <c r="J9" s="115">
        <f t="shared" si="0"/>
        <v>0</v>
      </c>
      <c r="K9" s="116"/>
      <c r="L9" s="117"/>
      <c r="M9" s="117"/>
      <c r="N9" s="176">
        <v>0</v>
      </c>
      <c r="S9" s="10"/>
    </row>
    <row r="10" spans="2:19" ht="15" customHeight="1">
      <c r="B10" s="113"/>
      <c r="C10" s="130"/>
      <c r="D10" s="114"/>
      <c r="E10" s="69"/>
      <c r="F10" s="114"/>
      <c r="G10" s="114"/>
      <c r="H10" s="114"/>
      <c r="I10" s="135"/>
      <c r="J10" s="115">
        <f t="shared" si="0"/>
        <v>0</v>
      </c>
      <c r="K10" s="116"/>
      <c r="L10" s="117"/>
      <c r="M10" s="117"/>
      <c r="N10" s="176">
        <v>0</v>
      </c>
      <c r="S10" s="10"/>
    </row>
    <row r="11" spans="2:19" ht="15" customHeight="1">
      <c r="B11" s="113"/>
      <c r="C11" s="130"/>
      <c r="D11" s="114"/>
      <c r="E11" s="69"/>
      <c r="F11" s="114"/>
      <c r="G11" s="114"/>
      <c r="H11" s="114"/>
      <c r="I11" s="135"/>
      <c r="J11" s="115">
        <f t="shared" si="0"/>
        <v>0</v>
      </c>
      <c r="K11" s="116"/>
      <c r="L11" s="117"/>
      <c r="M11" s="117"/>
      <c r="N11" s="176">
        <v>0</v>
      </c>
      <c r="S11" s="10"/>
    </row>
    <row r="12" spans="2:19" ht="15" customHeight="1">
      <c r="B12" s="113"/>
      <c r="C12" s="130"/>
      <c r="D12" s="114"/>
      <c r="E12" s="69"/>
      <c r="F12" s="114"/>
      <c r="G12" s="114"/>
      <c r="H12" s="114"/>
      <c r="I12" s="135"/>
      <c r="J12" s="115">
        <f t="shared" si="0"/>
        <v>0</v>
      </c>
      <c r="K12" s="116"/>
      <c r="L12" s="117"/>
      <c r="M12" s="117"/>
      <c r="N12" s="176">
        <v>0</v>
      </c>
      <c r="S12" s="10"/>
    </row>
    <row r="13" spans="2:19" ht="15" customHeight="1">
      <c r="B13" s="113"/>
      <c r="C13" s="130"/>
      <c r="D13" s="114"/>
      <c r="E13" s="69"/>
      <c r="F13" s="114"/>
      <c r="G13" s="114"/>
      <c r="H13" s="114"/>
      <c r="I13" s="135"/>
      <c r="J13" s="115">
        <f t="shared" si="0"/>
        <v>0</v>
      </c>
      <c r="K13" s="116"/>
      <c r="L13" s="117"/>
      <c r="M13" s="117"/>
      <c r="N13" s="176">
        <v>0</v>
      </c>
      <c r="S13" s="10"/>
    </row>
    <row r="14" spans="2:19" ht="15" customHeight="1">
      <c r="B14" s="113"/>
      <c r="C14" s="130"/>
      <c r="D14" s="114"/>
      <c r="E14" s="69"/>
      <c r="F14" s="114"/>
      <c r="G14" s="114"/>
      <c r="H14" s="114"/>
      <c r="I14" s="135"/>
      <c r="J14" s="115">
        <f t="shared" si="0"/>
        <v>0</v>
      </c>
      <c r="K14" s="116"/>
      <c r="L14" s="117"/>
      <c r="M14" s="117"/>
      <c r="N14" s="176">
        <v>0</v>
      </c>
      <c r="S14" s="10"/>
    </row>
    <row r="15" spans="2:19" ht="15" customHeight="1">
      <c r="B15" s="113"/>
      <c r="C15" s="130"/>
      <c r="D15" s="114"/>
      <c r="E15" s="69"/>
      <c r="F15" s="114"/>
      <c r="G15" s="114"/>
      <c r="H15" s="114"/>
      <c r="I15" s="135"/>
      <c r="J15" s="115">
        <f t="shared" si="0"/>
        <v>0</v>
      </c>
      <c r="K15" s="116"/>
      <c r="L15" s="117"/>
      <c r="M15" s="117"/>
      <c r="N15" s="176">
        <v>0</v>
      </c>
      <c r="S15" s="10"/>
    </row>
    <row r="16" spans="2:19" ht="15" customHeight="1">
      <c r="B16" s="113"/>
      <c r="C16" s="130"/>
      <c r="D16" s="114"/>
      <c r="E16" s="69"/>
      <c r="F16" s="114"/>
      <c r="G16" s="114"/>
      <c r="H16" s="114"/>
      <c r="I16" s="135"/>
      <c r="J16" s="115">
        <f t="shared" si="0"/>
        <v>0</v>
      </c>
      <c r="K16" s="116"/>
      <c r="L16" s="117"/>
      <c r="M16" s="117"/>
      <c r="N16" s="176">
        <v>0</v>
      </c>
      <c r="S16" s="10"/>
    </row>
    <row r="17" spans="2:19" ht="15" customHeight="1">
      <c r="B17" s="113"/>
      <c r="C17" s="130"/>
      <c r="D17" s="114"/>
      <c r="E17" s="69"/>
      <c r="F17" s="114"/>
      <c r="G17" s="114"/>
      <c r="H17" s="114"/>
      <c r="I17" s="135"/>
      <c r="J17" s="115">
        <f t="shared" si="0"/>
        <v>0</v>
      </c>
      <c r="K17" s="116"/>
      <c r="L17" s="117"/>
      <c r="M17" s="117"/>
      <c r="N17" s="176">
        <v>0</v>
      </c>
      <c r="S17" s="10"/>
    </row>
    <row r="18" spans="2:19" ht="15" customHeight="1">
      <c r="B18" s="113"/>
      <c r="C18" s="130"/>
      <c r="D18" s="114"/>
      <c r="E18" s="69"/>
      <c r="F18" s="114"/>
      <c r="G18" s="114"/>
      <c r="H18" s="114"/>
      <c r="I18" s="135"/>
      <c r="J18" s="115">
        <f t="shared" si="0"/>
        <v>0</v>
      </c>
      <c r="K18" s="116"/>
      <c r="L18" s="117"/>
      <c r="M18" s="117"/>
      <c r="N18" s="176">
        <v>0</v>
      </c>
      <c r="S18" s="10"/>
    </row>
    <row r="19" spans="2:19" ht="15" customHeight="1">
      <c r="B19" s="113"/>
      <c r="C19" s="130"/>
      <c r="D19" s="114"/>
      <c r="E19" s="69"/>
      <c r="F19" s="114"/>
      <c r="G19" s="114"/>
      <c r="H19" s="114"/>
      <c r="I19" s="135"/>
      <c r="J19" s="115">
        <f t="shared" si="0"/>
        <v>0</v>
      </c>
      <c r="K19" s="116"/>
      <c r="L19" s="117"/>
      <c r="M19" s="117"/>
      <c r="N19" s="176">
        <v>0</v>
      </c>
      <c r="S19" s="10"/>
    </row>
    <row r="20" spans="2:19" ht="15" customHeight="1">
      <c r="B20" s="113"/>
      <c r="C20" s="130"/>
      <c r="D20" s="114"/>
      <c r="E20" s="69"/>
      <c r="F20" s="114"/>
      <c r="G20" s="114"/>
      <c r="H20" s="114"/>
      <c r="I20" s="135"/>
      <c r="J20" s="115">
        <f t="shared" si="0"/>
        <v>0</v>
      </c>
      <c r="K20" s="116"/>
      <c r="L20" s="117"/>
      <c r="M20" s="117"/>
      <c r="N20" s="176">
        <v>0</v>
      </c>
      <c r="S20" s="10"/>
    </row>
    <row r="21" spans="2:19" ht="15" customHeight="1">
      <c r="B21" s="113"/>
      <c r="C21" s="130"/>
      <c r="D21" s="114"/>
      <c r="E21" s="69"/>
      <c r="F21" s="114"/>
      <c r="G21" s="114"/>
      <c r="H21" s="114"/>
      <c r="I21" s="135"/>
      <c r="J21" s="115">
        <f t="shared" si="0"/>
        <v>0</v>
      </c>
      <c r="K21" s="116"/>
      <c r="L21" s="117"/>
      <c r="M21" s="117"/>
      <c r="N21" s="176">
        <v>0</v>
      </c>
      <c r="S21" s="10"/>
    </row>
    <row r="22" spans="2:19" ht="15" customHeight="1">
      <c r="B22" s="113"/>
      <c r="C22" s="130"/>
      <c r="D22" s="114"/>
      <c r="E22" s="69"/>
      <c r="F22" s="114"/>
      <c r="G22" s="114"/>
      <c r="H22" s="114"/>
      <c r="I22" s="135"/>
      <c r="J22" s="115">
        <f t="shared" si="0"/>
        <v>0</v>
      </c>
      <c r="K22" s="116"/>
      <c r="L22" s="117"/>
      <c r="M22" s="117"/>
      <c r="N22" s="176">
        <v>0</v>
      </c>
      <c r="S22" s="10"/>
    </row>
    <row r="23" spans="2:19" ht="15" customHeight="1">
      <c r="B23" s="113"/>
      <c r="C23" s="130"/>
      <c r="D23" s="114"/>
      <c r="E23" s="69"/>
      <c r="F23" s="114"/>
      <c r="G23" s="114"/>
      <c r="H23" s="114"/>
      <c r="I23" s="135"/>
      <c r="J23" s="115">
        <f t="shared" si="0"/>
        <v>0</v>
      </c>
      <c r="K23" s="116"/>
      <c r="L23" s="117"/>
      <c r="M23" s="117"/>
      <c r="N23" s="176">
        <v>0</v>
      </c>
      <c r="S23" s="10"/>
    </row>
    <row r="24" spans="2:19" ht="15" customHeight="1">
      <c r="B24" s="113"/>
      <c r="C24" s="130"/>
      <c r="D24" s="114"/>
      <c r="E24" s="69"/>
      <c r="F24" s="114"/>
      <c r="G24" s="114"/>
      <c r="H24" s="114"/>
      <c r="I24" s="135"/>
      <c r="J24" s="115">
        <f t="shared" si="0"/>
        <v>0</v>
      </c>
      <c r="K24" s="116"/>
      <c r="L24" s="117"/>
      <c r="M24" s="117"/>
      <c r="N24" s="176">
        <v>0</v>
      </c>
      <c r="S24" s="10"/>
    </row>
    <row r="25" spans="2:19" ht="15" customHeight="1">
      <c r="B25" s="113"/>
      <c r="C25" s="130"/>
      <c r="D25" s="114"/>
      <c r="E25" s="69"/>
      <c r="F25" s="114"/>
      <c r="G25" s="114"/>
      <c r="H25" s="114"/>
      <c r="I25" s="135"/>
      <c r="J25" s="115">
        <f t="shared" si="0"/>
        <v>0</v>
      </c>
      <c r="K25" s="116"/>
      <c r="L25" s="117"/>
      <c r="M25" s="117"/>
      <c r="N25" s="176">
        <v>0</v>
      </c>
      <c r="S25" s="10"/>
    </row>
    <row r="26" spans="2:19" ht="15" customHeight="1">
      <c r="B26" s="113"/>
      <c r="C26" s="130"/>
      <c r="D26" s="114"/>
      <c r="E26" s="69"/>
      <c r="F26" s="114"/>
      <c r="G26" s="114"/>
      <c r="H26" s="114"/>
      <c r="I26" s="135"/>
      <c r="J26" s="115">
        <f t="shared" si="0"/>
        <v>0</v>
      </c>
      <c r="K26" s="116"/>
      <c r="L26" s="117"/>
      <c r="M26" s="117"/>
      <c r="N26" s="176">
        <v>0</v>
      </c>
      <c r="S26" s="10"/>
    </row>
    <row r="27" spans="2:19" ht="15" customHeight="1">
      <c r="B27" s="113"/>
      <c r="C27" s="130"/>
      <c r="D27" s="114"/>
      <c r="E27" s="69"/>
      <c r="F27" s="114"/>
      <c r="G27" s="114"/>
      <c r="H27" s="114"/>
      <c r="I27" s="135"/>
      <c r="J27" s="115">
        <f t="shared" si="0"/>
        <v>0</v>
      </c>
      <c r="K27" s="116"/>
      <c r="L27" s="117"/>
      <c r="M27" s="117"/>
      <c r="N27" s="176">
        <v>0</v>
      </c>
      <c r="S27" s="10"/>
    </row>
    <row r="28" spans="2:19" ht="15" customHeight="1">
      <c r="B28" s="113"/>
      <c r="C28" s="130"/>
      <c r="D28" s="114"/>
      <c r="E28" s="69"/>
      <c r="F28" s="114"/>
      <c r="G28" s="114"/>
      <c r="H28" s="114"/>
      <c r="I28" s="135"/>
      <c r="J28" s="115">
        <f t="shared" si="0"/>
        <v>0</v>
      </c>
      <c r="K28" s="116"/>
      <c r="L28" s="117"/>
      <c r="M28" s="117"/>
      <c r="N28" s="176">
        <v>0</v>
      </c>
      <c r="S28" s="10"/>
    </row>
    <row r="29" spans="2:19" ht="15" customHeight="1">
      <c r="B29" s="113"/>
      <c r="C29" s="130"/>
      <c r="D29" s="114"/>
      <c r="E29" s="69"/>
      <c r="F29" s="114"/>
      <c r="G29" s="114"/>
      <c r="H29" s="114"/>
      <c r="I29" s="135"/>
      <c r="J29" s="115">
        <f t="shared" si="0"/>
        <v>0</v>
      </c>
      <c r="K29" s="116"/>
      <c r="L29" s="117"/>
      <c r="M29" s="117"/>
      <c r="N29" s="176">
        <v>0</v>
      </c>
      <c r="S29" s="10"/>
    </row>
    <row r="30" spans="2:19" ht="15" customHeight="1">
      <c r="B30" s="113"/>
      <c r="C30" s="130"/>
      <c r="D30" s="114"/>
      <c r="E30" s="69"/>
      <c r="F30" s="114"/>
      <c r="G30" s="114"/>
      <c r="H30" s="114"/>
      <c r="I30" s="135"/>
      <c r="J30" s="115">
        <f t="shared" si="0"/>
        <v>0</v>
      </c>
      <c r="K30" s="116"/>
      <c r="L30" s="117"/>
      <c r="M30" s="117"/>
      <c r="N30" s="176">
        <v>0</v>
      </c>
      <c r="S30" s="10"/>
    </row>
    <row r="31" spans="2:19" ht="15" customHeight="1">
      <c r="B31" s="113"/>
      <c r="C31" s="130"/>
      <c r="D31" s="114"/>
      <c r="E31" s="69"/>
      <c r="F31" s="114"/>
      <c r="G31" s="114"/>
      <c r="H31" s="114"/>
      <c r="I31" s="135"/>
      <c r="J31" s="115">
        <f t="shared" si="0"/>
        <v>0</v>
      </c>
      <c r="K31" s="116"/>
      <c r="L31" s="117"/>
      <c r="M31" s="117"/>
      <c r="N31" s="176">
        <v>0</v>
      </c>
      <c r="S31" s="10"/>
    </row>
    <row r="32" spans="2:19" ht="15" customHeight="1">
      <c r="B32" s="113"/>
      <c r="C32" s="130"/>
      <c r="D32" s="114"/>
      <c r="E32" s="69"/>
      <c r="F32" s="114"/>
      <c r="G32" s="114"/>
      <c r="H32" s="114"/>
      <c r="I32" s="135"/>
      <c r="J32" s="115">
        <f t="shared" si="0"/>
        <v>0</v>
      </c>
      <c r="K32" s="116"/>
      <c r="L32" s="117"/>
      <c r="M32" s="117"/>
      <c r="N32" s="176">
        <v>0</v>
      </c>
      <c r="S32" s="10"/>
    </row>
    <row r="33" spans="2:19" ht="15" customHeight="1">
      <c r="B33" s="113"/>
      <c r="C33" s="130"/>
      <c r="D33" s="114"/>
      <c r="E33" s="69"/>
      <c r="F33" s="114"/>
      <c r="G33" s="114"/>
      <c r="H33" s="114"/>
      <c r="I33" s="135"/>
      <c r="J33" s="115">
        <f t="shared" si="0"/>
        <v>0</v>
      </c>
      <c r="K33" s="116"/>
      <c r="L33" s="117"/>
      <c r="M33" s="117"/>
      <c r="N33" s="176">
        <v>0</v>
      </c>
      <c r="S33" s="10"/>
    </row>
    <row r="34" spans="2:19" ht="15" customHeight="1">
      <c r="B34" s="113"/>
      <c r="C34" s="130"/>
      <c r="D34" s="114"/>
      <c r="E34" s="69"/>
      <c r="F34" s="114"/>
      <c r="G34" s="114"/>
      <c r="H34" s="114"/>
      <c r="I34" s="135"/>
      <c r="J34" s="115">
        <f t="shared" si="0"/>
        <v>0</v>
      </c>
      <c r="K34" s="116"/>
      <c r="L34" s="117"/>
      <c r="M34" s="117"/>
      <c r="N34" s="176">
        <v>0</v>
      </c>
      <c r="S34" s="10"/>
    </row>
    <row r="35" spans="2:19" ht="15" customHeight="1">
      <c r="B35" s="113"/>
      <c r="C35" s="130"/>
      <c r="D35" s="114"/>
      <c r="E35" s="69"/>
      <c r="F35" s="114"/>
      <c r="G35" s="114"/>
      <c r="H35" s="114"/>
      <c r="I35" s="135"/>
      <c r="J35" s="115">
        <f t="shared" si="0"/>
        <v>0</v>
      </c>
      <c r="K35" s="116"/>
      <c r="L35" s="117"/>
      <c r="M35" s="117"/>
      <c r="N35" s="176">
        <v>0</v>
      </c>
      <c r="S35" s="10"/>
    </row>
    <row r="36" spans="2:19" ht="15" customHeight="1">
      <c r="B36" s="113"/>
      <c r="C36" s="130"/>
      <c r="D36" s="114"/>
      <c r="E36" s="69"/>
      <c r="F36" s="114"/>
      <c r="G36" s="114"/>
      <c r="H36" s="114"/>
      <c r="I36" s="135"/>
      <c r="J36" s="115">
        <f t="shared" si="0"/>
        <v>0</v>
      </c>
      <c r="K36" s="116"/>
      <c r="L36" s="117"/>
      <c r="M36" s="117"/>
      <c r="N36" s="176">
        <v>0</v>
      </c>
      <c r="S36" s="10"/>
    </row>
    <row r="37" spans="2:19" ht="15" customHeight="1">
      <c r="B37" s="113"/>
      <c r="C37" s="130"/>
      <c r="D37" s="114"/>
      <c r="E37" s="69"/>
      <c r="F37" s="114"/>
      <c r="G37" s="114"/>
      <c r="H37" s="114"/>
      <c r="I37" s="135"/>
      <c r="J37" s="115">
        <f t="shared" si="0"/>
        <v>0</v>
      </c>
      <c r="K37" s="116"/>
      <c r="L37" s="117"/>
      <c r="M37" s="117"/>
      <c r="N37" s="176">
        <v>0</v>
      </c>
      <c r="S37" s="10"/>
    </row>
    <row r="38" spans="2:19" ht="15" customHeight="1">
      <c r="B38" s="113"/>
      <c r="C38" s="130"/>
      <c r="D38" s="114"/>
      <c r="E38" s="69"/>
      <c r="F38" s="114"/>
      <c r="G38" s="114"/>
      <c r="H38" s="114"/>
      <c r="I38" s="135"/>
      <c r="J38" s="115">
        <f t="shared" si="0"/>
        <v>0</v>
      </c>
      <c r="K38" s="116"/>
      <c r="L38" s="117"/>
      <c r="M38" s="117"/>
      <c r="N38" s="176">
        <v>0</v>
      </c>
      <c r="S38" s="10"/>
    </row>
    <row r="39" spans="2:19" ht="15" customHeight="1">
      <c r="B39" s="113"/>
      <c r="C39" s="130"/>
      <c r="D39" s="114"/>
      <c r="E39" s="69"/>
      <c r="F39" s="114"/>
      <c r="G39" s="114"/>
      <c r="H39" s="114"/>
      <c r="I39" s="135"/>
      <c r="J39" s="115">
        <f t="shared" si="0"/>
        <v>0</v>
      </c>
      <c r="K39" s="116"/>
      <c r="L39" s="117"/>
      <c r="M39" s="117"/>
      <c r="N39" s="176">
        <v>0</v>
      </c>
      <c r="S39" s="10"/>
    </row>
    <row r="40" spans="2:19" ht="15" customHeight="1">
      <c r="B40" s="113"/>
      <c r="C40" s="130"/>
      <c r="D40" s="114"/>
      <c r="E40" s="69"/>
      <c r="F40" s="114"/>
      <c r="G40" s="114"/>
      <c r="H40" s="114"/>
      <c r="I40" s="135"/>
      <c r="J40" s="115">
        <f t="shared" si="0"/>
        <v>0</v>
      </c>
      <c r="K40" s="116"/>
      <c r="L40" s="117"/>
      <c r="M40" s="117"/>
      <c r="N40" s="176">
        <v>0</v>
      </c>
      <c r="S40" s="10"/>
    </row>
    <row r="41" spans="2:19" ht="15" customHeight="1">
      <c r="B41" s="113"/>
      <c r="C41" s="130"/>
      <c r="D41" s="114"/>
      <c r="E41" s="69"/>
      <c r="F41" s="114"/>
      <c r="G41" s="114"/>
      <c r="H41" s="114"/>
      <c r="I41" s="135"/>
      <c r="J41" s="115">
        <f t="shared" si="0"/>
        <v>0</v>
      </c>
      <c r="K41" s="116"/>
      <c r="L41" s="117"/>
      <c r="M41" s="117"/>
      <c r="N41" s="176">
        <v>0</v>
      </c>
      <c r="S41" s="10"/>
    </row>
    <row r="42" spans="2:19" ht="15" customHeight="1">
      <c r="B42" s="113"/>
      <c r="C42" s="130"/>
      <c r="D42" s="114"/>
      <c r="E42" s="69"/>
      <c r="F42" s="114"/>
      <c r="G42" s="114"/>
      <c r="H42" s="114"/>
      <c r="I42" s="135"/>
      <c r="J42" s="115">
        <f t="shared" si="0"/>
        <v>0</v>
      </c>
      <c r="K42" s="116"/>
      <c r="L42" s="117"/>
      <c r="M42" s="117"/>
      <c r="N42" s="176">
        <v>0</v>
      </c>
      <c r="S42" s="10"/>
    </row>
    <row r="43" spans="2:19" ht="15" customHeight="1">
      <c r="B43" s="113"/>
      <c r="C43" s="130"/>
      <c r="D43" s="114"/>
      <c r="E43" s="69"/>
      <c r="F43" s="114"/>
      <c r="G43" s="114"/>
      <c r="H43" s="114"/>
      <c r="I43" s="135"/>
      <c r="J43" s="115">
        <f t="shared" si="0"/>
        <v>0</v>
      </c>
      <c r="K43" s="116"/>
      <c r="L43" s="117"/>
      <c r="M43" s="117"/>
      <c r="N43" s="176">
        <v>0</v>
      </c>
      <c r="S43" s="10"/>
    </row>
    <row r="44" spans="2:19" ht="15" customHeight="1">
      <c r="B44" s="113"/>
      <c r="C44" s="130"/>
      <c r="D44" s="114"/>
      <c r="E44" s="69"/>
      <c r="F44" s="114"/>
      <c r="G44" s="114"/>
      <c r="H44" s="114"/>
      <c r="I44" s="135"/>
      <c r="J44" s="115">
        <f t="shared" si="0"/>
        <v>0</v>
      </c>
      <c r="K44" s="116"/>
      <c r="L44" s="117"/>
      <c r="M44" s="117"/>
      <c r="N44" s="176">
        <v>0</v>
      </c>
      <c r="S44" s="10"/>
    </row>
    <row r="45" spans="2:19" ht="15" customHeight="1">
      <c r="B45" s="113"/>
      <c r="C45" s="130"/>
      <c r="D45" s="114"/>
      <c r="E45" s="69"/>
      <c r="F45" s="114"/>
      <c r="G45" s="114"/>
      <c r="H45" s="114"/>
      <c r="I45" s="135"/>
      <c r="J45" s="115">
        <f t="shared" si="0"/>
        <v>0</v>
      </c>
      <c r="K45" s="116"/>
      <c r="L45" s="117"/>
      <c r="M45" s="117"/>
      <c r="N45" s="176">
        <v>0</v>
      </c>
      <c r="S45" s="10"/>
    </row>
    <row r="46" spans="2:19" ht="15" customHeight="1">
      <c r="B46" s="113"/>
      <c r="C46" s="130"/>
      <c r="D46" s="114"/>
      <c r="E46" s="69"/>
      <c r="F46" s="114"/>
      <c r="G46" s="114"/>
      <c r="H46" s="114"/>
      <c r="I46" s="135"/>
      <c r="J46" s="115">
        <f t="shared" si="0"/>
        <v>0</v>
      </c>
      <c r="K46" s="116"/>
      <c r="L46" s="117"/>
      <c r="M46" s="117"/>
      <c r="N46" s="176">
        <v>0</v>
      </c>
      <c r="S46" s="10"/>
    </row>
    <row r="47" spans="2:19" ht="15" customHeight="1">
      <c r="B47" s="113"/>
      <c r="C47" s="130"/>
      <c r="D47" s="114"/>
      <c r="E47" s="69"/>
      <c r="F47" s="114"/>
      <c r="G47" s="114"/>
      <c r="H47" s="114"/>
      <c r="I47" s="135"/>
      <c r="J47" s="115">
        <f t="shared" si="0"/>
        <v>0</v>
      </c>
      <c r="K47" s="116"/>
      <c r="L47" s="117"/>
      <c r="M47" s="117"/>
      <c r="N47" s="176">
        <v>0</v>
      </c>
      <c r="S47" s="10"/>
    </row>
    <row r="48" spans="2:19" ht="15" customHeight="1">
      <c r="B48" s="113"/>
      <c r="C48" s="130"/>
      <c r="D48" s="114"/>
      <c r="E48" s="69"/>
      <c r="F48" s="114"/>
      <c r="G48" s="114"/>
      <c r="H48" s="114"/>
      <c r="I48" s="135"/>
      <c r="J48" s="115">
        <f t="shared" si="0"/>
        <v>0</v>
      </c>
      <c r="K48" s="116"/>
      <c r="L48" s="117"/>
      <c r="M48" s="117"/>
      <c r="N48" s="176">
        <v>0</v>
      </c>
      <c r="S48" s="10"/>
    </row>
    <row r="49" spans="2:19" ht="15" customHeight="1">
      <c r="B49" s="113"/>
      <c r="C49" s="130"/>
      <c r="D49" s="114"/>
      <c r="E49" s="69"/>
      <c r="F49" s="114"/>
      <c r="G49" s="114"/>
      <c r="H49" s="114"/>
      <c r="I49" s="135"/>
      <c r="J49" s="115">
        <f t="shared" si="0"/>
        <v>0</v>
      </c>
      <c r="K49" s="116"/>
      <c r="L49" s="117"/>
      <c r="M49" s="117"/>
      <c r="N49" s="176">
        <v>0</v>
      </c>
      <c r="S49" s="10"/>
    </row>
    <row r="50" spans="2:19" ht="15" customHeight="1">
      <c r="B50" s="113"/>
      <c r="C50" s="130"/>
      <c r="D50" s="114"/>
      <c r="E50" s="69"/>
      <c r="F50" s="114"/>
      <c r="G50" s="114"/>
      <c r="H50" s="114"/>
      <c r="I50" s="135"/>
      <c r="J50" s="115">
        <f t="shared" si="0"/>
        <v>0</v>
      </c>
      <c r="K50" s="116"/>
      <c r="L50" s="117"/>
      <c r="M50" s="117"/>
      <c r="N50" s="176">
        <v>0</v>
      </c>
      <c r="S50" s="10"/>
    </row>
    <row r="51" spans="2:19" ht="15" customHeight="1">
      <c r="B51" s="113"/>
      <c r="C51" s="130"/>
      <c r="D51" s="114"/>
      <c r="E51" s="69"/>
      <c r="F51" s="114"/>
      <c r="G51" s="114"/>
      <c r="H51" s="114"/>
      <c r="I51" s="135"/>
      <c r="J51" s="115">
        <f t="shared" si="0"/>
        <v>0</v>
      </c>
      <c r="K51" s="116"/>
      <c r="L51" s="117"/>
      <c r="M51" s="117"/>
      <c r="N51" s="176">
        <v>0</v>
      </c>
      <c r="S51" s="10"/>
    </row>
    <row r="52" spans="2:19" ht="15" customHeight="1">
      <c r="B52" s="113"/>
      <c r="C52" s="130"/>
      <c r="D52" s="114"/>
      <c r="E52" s="69"/>
      <c r="F52" s="114"/>
      <c r="G52" s="114"/>
      <c r="H52" s="114"/>
      <c r="I52" s="135"/>
      <c r="J52" s="115">
        <f t="shared" si="0"/>
        <v>0</v>
      </c>
      <c r="K52" s="116"/>
      <c r="L52" s="117"/>
      <c r="M52" s="117"/>
      <c r="N52" s="176">
        <v>0</v>
      </c>
      <c r="S52" s="10"/>
    </row>
    <row r="53" spans="2:19" ht="15" customHeight="1">
      <c r="B53" s="113"/>
      <c r="C53" s="130"/>
      <c r="D53" s="114"/>
      <c r="E53" s="69"/>
      <c r="F53" s="114"/>
      <c r="G53" s="114"/>
      <c r="H53" s="114"/>
      <c r="I53" s="135"/>
      <c r="J53" s="115">
        <f t="shared" si="0"/>
        <v>0</v>
      </c>
      <c r="K53" s="116"/>
      <c r="L53" s="117"/>
      <c r="M53" s="117"/>
      <c r="N53" s="176">
        <v>0</v>
      </c>
      <c r="S53" s="10"/>
    </row>
    <row r="54" spans="2:19" ht="15" customHeight="1">
      <c r="B54" s="113"/>
      <c r="C54" s="130"/>
      <c r="D54" s="114"/>
      <c r="E54" s="69"/>
      <c r="F54" s="114"/>
      <c r="G54" s="114"/>
      <c r="H54" s="114"/>
      <c r="I54" s="135"/>
      <c r="J54" s="115">
        <f t="shared" si="0"/>
        <v>0</v>
      </c>
      <c r="K54" s="116"/>
      <c r="L54" s="117"/>
      <c r="M54" s="117"/>
      <c r="N54" s="176">
        <v>0</v>
      </c>
      <c r="S54" s="10"/>
    </row>
    <row r="55" spans="2:19" ht="15" customHeight="1">
      <c r="B55" s="113"/>
      <c r="C55" s="130"/>
      <c r="D55" s="114"/>
      <c r="E55" s="69"/>
      <c r="F55" s="114"/>
      <c r="G55" s="114"/>
      <c r="H55" s="114"/>
      <c r="I55" s="135"/>
      <c r="J55" s="115">
        <f t="shared" si="0"/>
        <v>0</v>
      </c>
      <c r="K55" s="116"/>
      <c r="L55" s="117"/>
      <c r="M55" s="117"/>
      <c r="N55" s="176">
        <v>0</v>
      </c>
      <c r="S55" s="10"/>
    </row>
    <row r="56" spans="2:19" ht="15" customHeight="1">
      <c r="B56" s="113"/>
      <c r="C56" s="130"/>
      <c r="D56" s="114"/>
      <c r="E56" s="69"/>
      <c r="F56" s="114"/>
      <c r="G56" s="114"/>
      <c r="H56" s="114"/>
      <c r="I56" s="135"/>
      <c r="J56" s="115">
        <f t="shared" si="0"/>
        <v>0</v>
      </c>
      <c r="K56" s="116"/>
      <c r="L56" s="117"/>
      <c r="M56" s="117"/>
      <c r="N56" s="176">
        <v>0</v>
      </c>
      <c r="S56" s="10"/>
    </row>
    <row r="57" spans="2:19" ht="15" customHeight="1">
      <c r="B57" s="113"/>
      <c r="C57" s="130"/>
      <c r="D57" s="114"/>
      <c r="E57" s="69"/>
      <c r="F57" s="114"/>
      <c r="G57" s="114"/>
      <c r="H57" s="114"/>
      <c r="I57" s="135"/>
      <c r="J57" s="115">
        <f t="shared" si="0"/>
        <v>0</v>
      </c>
      <c r="K57" s="116"/>
      <c r="L57" s="117"/>
      <c r="M57" s="117"/>
      <c r="N57" s="176">
        <v>0</v>
      </c>
      <c r="S57" s="10"/>
    </row>
    <row r="58" spans="2:19" ht="15" customHeight="1">
      <c r="B58" s="113"/>
      <c r="C58" s="130"/>
      <c r="D58" s="114"/>
      <c r="E58" s="69"/>
      <c r="F58" s="114"/>
      <c r="G58" s="114"/>
      <c r="H58" s="114"/>
      <c r="I58" s="135"/>
      <c r="J58" s="115">
        <f t="shared" si="0"/>
        <v>0</v>
      </c>
      <c r="K58" s="116"/>
      <c r="L58" s="117"/>
      <c r="M58" s="117"/>
      <c r="N58" s="176">
        <v>0</v>
      </c>
      <c r="S58" s="10"/>
    </row>
    <row r="59" spans="2:19" ht="15" customHeight="1">
      <c r="B59" s="113"/>
      <c r="C59" s="130"/>
      <c r="D59" s="114"/>
      <c r="E59" s="69"/>
      <c r="F59" s="114"/>
      <c r="G59" s="114"/>
      <c r="H59" s="114"/>
      <c r="I59" s="135"/>
      <c r="J59" s="115">
        <f t="shared" si="0"/>
        <v>0</v>
      </c>
      <c r="K59" s="116"/>
      <c r="L59" s="117"/>
      <c r="M59" s="117"/>
      <c r="N59" s="176">
        <v>0</v>
      </c>
      <c r="S59" s="10"/>
    </row>
    <row r="60" spans="2:19" ht="15" customHeight="1">
      <c r="B60" s="113"/>
      <c r="C60" s="130"/>
      <c r="D60" s="114"/>
      <c r="E60" s="69"/>
      <c r="F60" s="114"/>
      <c r="G60" s="114"/>
      <c r="H60" s="114"/>
      <c r="I60" s="135"/>
      <c r="J60" s="115">
        <f t="shared" si="0"/>
        <v>0</v>
      </c>
      <c r="K60" s="116"/>
      <c r="L60" s="117"/>
      <c r="M60" s="117"/>
      <c r="N60" s="176">
        <v>0</v>
      </c>
      <c r="S60" s="10"/>
    </row>
    <row r="61" spans="2:19" ht="15" customHeight="1">
      <c r="B61" s="113"/>
      <c r="C61" s="130"/>
      <c r="D61" s="114"/>
      <c r="E61" s="69"/>
      <c r="F61" s="114"/>
      <c r="G61" s="114"/>
      <c r="H61" s="114"/>
      <c r="I61" s="135"/>
      <c r="J61" s="115">
        <f t="shared" si="0"/>
        <v>0</v>
      </c>
      <c r="K61" s="116"/>
      <c r="L61" s="117"/>
      <c r="M61" s="117"/>
      <c r="N61" s="176">
        <v>0</v>
      </c>
      <c r="S61" s="10"/>
    </row>
    <row r="62" spans="2:19" ht="15" customHeight="1">
      <c r="B62" s="113"/>
      <c r="C62" s="130"/>
      <c r="D62" s="114"/>
      <c r="E62" s="69"/>
      <c r="F62" s="114"/>
      <c r="G62" s="114"/>
      <c r="H62" s="114"/>
      <c r="I62" s="135"/>
      <c r="J62" s="115">
        <f t="shared" si="0"/>
        <v>0</v>
      </c>
      <c r="K62" s="116"/>
      <c r="L62" s="117"/>
      <c r="M62" s="117"/>
      <c r="N62" s="176">
        <v>0</v>
      </c>
      <c r="S62" s="10"/>
    </row>
    <row r="63" spans="2:19" ht="15" customHeight="1">
      <c r="B63" s="113"/>
      <c r="C63" s="130"/>
      <c r="D63" s="114"/>
      <c r="E63" s="114"/>
      <c r="F63" s="114"/>
      <c r="G63" s="114"/>
      <c r="H63" s="114"/>
      <c r="I63" s="135"/>
      <c r="J63" s="115">
        <f t="shared" si="0"/>
        <v>0</v>
      </c>
      <c r="K63" s="116"/>
      <c r="L63" s="117"/>
      <c r="M63" s="117"/>
      <c r="N63" s="176">
        <v>0</v>
      </c>
      <c r="S63" s="10"/>
    </row>
    <row r="64" spans="2:19" ht="15" customHeight="1">
      <c r="B64" s="113"/>
      <c r="C64" s="130"/>
      <c r="D64" s="114"/>
      <c r="E64" s="114"/>
      <c r="F64" s="114"/>
      <c r="G64" s="114"/>
      <c r="H64" s="114"/>
      <c r="I64" s="135"/>
      <c r="J64" s="115">
        <f t="shared" si="0"/>
        <v>0</v>
      </c>
      <c r="K64" s="116"/>
      <c r="L64" s="117"/>
      <c r="M64" s="117"/>
      <c r="N64" s="176">
        <v>0</v>
      </c>
      <c r="S64" s="10"/>
    </row>
    <row r="65" spans="2:19" ht="15" customHeight="1">
      <c r="B65" s="113"/>
      <c r="C65" s="130"/>
      <c r="D65" s="114"/>
      <c r="E65" s="114"/>
      <c r="F65" s="114"/>
      <c r="G65" s="114"/>
      <c r="H65" s="114"/>
      <c r="I65" s="135"/>
      <c r="J65" s="115">
        <f t="shared" si="0"/>
        <v>0</v>
      </c>
      <c r="K65" s="116"/>
      <c r="L65" s="117"/>
      <c r="M65" s="117"/>
      <c r="N65" s="176">
        <v>0</v>
      </c>
      <c r="S65" s="10"/>
    </row>
    <row r="66" spans="2:19" ht="15" customHeight="1">
      <c r="B66" s="113"/>
      <c r="C66" s="130"/>
      <c r="D66" s="114"/>
      <c r="E66" s="114"/>
      <c r="F66" s="114"/>
      <c r="G66" s="114"/>
      <c r="H66" s="114"/>
      <c r="I66" s="135"/>
      <c r="J66" s="115">
        <f t="shared" si="0"/>
        <v>0</v>
      </c>
      <c r="K66" s="116"/>
      <c r="L66" s="117"/>
      <c r="M66" s="117"/>
      <c r="N66" s="176">
        <v>0</v>
      </c>
      <c r="S66" s="10"/>
    </row>
    <row r="67" spans="2:19" ht="15" customHeight="1">
      <c r="B67" s="113"/>
      <c r="C67" s="130"/>
      <c r="D67" s="114"/>
      <c r="E67" s="114"/>
      <c r="F67" s="114"/>
      <c r="G67" s="114"/>
      <c r="H67" s="114"/>
      <c r="I67" s="135"/>
      <c r="J67" s="115">
        <f t="shared" si="0"/>
        <v>0</v>
      </c>
      <c r="K67" s="116"/>
      <c r="L67" s="117"/>
      <c r="M67" s="117"/>
      <c r="N67" s="176">
        <v>0</v>
      </c>
      <c r="S67" s="10"/>
    </row>
    <row r="68" spans="2:19" ht="15" customHeight="1">
      <c r="B68" s="113"/>
      <c r="C68" s="130"/>
      <c r="D68" s="114"/>
      <c r="E68" s="114"/>
      <c r="F68" s="114"/>
      <c r="G68" s="114"/>
      <c r="H68" s="114"/>
      <c r="I68" s="135"/>
      <c r="J68" s="115">
        <f t="shared" si="0"/>
        <v>0</v>
      </c>
      <c r="K68" s="116"/>
      <c r="L68" s="117"/>
      <c r="M68" s="117"/>
      <c r="N68" s="176">
        <v>0</v>
      </c>
      <c r="S68" s="10"/>
    </row>
    <row r="69" spans="2:19" ht="15" customHeight="1">
      <c r="B69" s="113"/>
      <c r="C69" s="130"/>
      <c r="D69" s="114"/>
      <c r="E69" s="114"/>
      <c r="F69" s="114"/>
      <c r="G69" s="114"/>
      <c r="H69" s="114"/>
      <c r="I69" s="135"/>
      <c r="J69" s="115">
        <f t="shared" si="0"/>
        <v>0</v>
      </c>
      <c r="K69" s="116"/>
      <c r="L69" s="117"/>
      <c r="M69" s="117"/>
      <c r="N69" s="176">
        <v>0</v>
      </c>
      <c r="S69" s="10"/>
    </row>
    <row r="70" spans="2:19" ht="15" customHeight="1" thickBot="1">
      <c r="B70" s="118"/>
      <c r="C70" s="136"/>
      <c r="D70" s="119"/>
      <c r="E70" s="119"/>
      <c r="F70" s="119"/>
      <c r="G70" s="119"/>
      <c r="H70" s="119"/>
      <c r="I70" s="137"/>
      <c r="J70" s="120">
        <f t="shared" si="0"/>
        <v>0</v>
      </c>
      <c r="K70" s="121"/>
      <c r="L70" s="122"/>
      <c r="M70" s="122"/>
      <c r="N70" s="177">
        <v>0</v>
      </c>
      <c r="S70" s="10"/>
    </row>
    <row r="71" spans="2:19" ht="21.75" customHeight="1" thickBot="1">
      <c r="J71" s="562" t="s">
        <v>168</v>
      </c>
      <c r="K71" s="563">
        <f>SUM(K5:K70)</f>
        <v>0</v>
      </c>
      <c r="L71" s="563">
        <f>SUM(L5:L70)</f>
        <v>0</v>
      </c>
      <c r="M71" s="563">
        <f>SUM(M5:M70)</f>
        <v>0</v>
      </c>
      <c r="N71" s="564">
        <f>SUM(N5:N70)</f>
        <v>0</v>
      </c>
      <c r="S71" s="10"/>
    </row>
    <row r="72" spans="2:19">
      <c r="H72" s="565"/>
      <c r="I72" s="566"/>
      <c r="J72" s="567"/>
      <c r="K72" s="566"/>
      <c r="L72" s="566"/>
      <c r="M72" s="566"/>
      <c r="S72" s="10"/>
    </row>
    <row r="73" spans="2:19" ht="20">
      <c r="B73" s="80"/>
      <c r="H73" s="565"/>
      <c r="I73" s="566"/>
      <c r="J73" s="567"/>
      <c r="K73" s="566"/>
      <c r="L73" s="566"/>
      <c r="M73" s="566"/>
      <c r="S73" s="10"/>
    </row>
    <row r="111" spans="10:10">
      <c r="J111" s="3" t="s">
        <v>50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40.54296875" style="1" customWidth="1"/>
    <col min="4" max="4" width="66.453125" style="1" customWidth="1"/>
    <col min="5" max="5" width="38.54296875" style="1" customWidth="1"/>
    <col min="6" max="6" width="16" style="1" customWidth="1"/>
    <col min="7" max="7" width="25.1796875" style="1" customWidth="1"/>
    <col min="8" max="8" width="27.54296875" style="1" customWidth="1"/>
    <col min="9" max="16384" width="11.453125" style="1"/>
  </cols>
  <sheetData>
    <row r="1" spans="2:8" ht="16" thickBot="1">
      <c r="F1" s="11"/>
      <c r="G1" s="11"/>
      <c r="H1" s="11"/>
    </row>
    <row r="2" spans="2:8" ht="27.75" customHeight="1" thickBot="1">
      <c r="B2" s="631" t="s">
        <v>217</v>
      </c>
      <c r="C2" s="634"/>
      <c r="D2" s="634"/>
      <c r="E2" s="634"/>
      <c r="F2" s="634"/>
      <c r="G2" s="634"/>
      <c r="H2" s="635"/>
    </row>
    <row r="3" spans="2:8" ht="12.75" customHeight="1" thickBot="1">
      <c r="D3" s="4"/>
      <c r="E3" s="4"/>
      <c r="F3" s="5"/>
      <c r="G3" s="12"/>
      <c r="H3" s="12"/>
    </row>
    <row r="4" spans="2:8" s="13" customFormat="1" ht="31.5" thickBot="1">
      <c r="B4" s="86" t="s">
        <v>204</v>
      </c>
      <c r="C4" s="87" t="s">
        <v>218</v>
      </c>
      <c r="D4" s="87" t="s">
        <v>219</v>
      </c>
      <c r="E4" s="87" t="s">
        <v>220</v>
      </c>
      <c r="F4" s="87" t="s">
        <v>221</v>
      </c>
      <c r="G4" s="87" t="s">
        <v>222</v>
      </c>
      <c r="H4" s="88" t="s">
        <v>216</v>
      </c>
    </row>
    <row r="5" spans="2:8" s="8" customFormat="1">
      <c r="B5" s="63"/>
      <c r="C5" s="131"/>
      <c r="D5" s="130"/>
      <c r="E5" s="65"/>
      <c r="F5" s="66"/>
      <c r="G5" s="67"/>
      <c r="H5" s="14">
        <f t="shared" ref="H5:H75" si="0">+F5*G5</f>
        <v>0</v>
      </c>
    </row>
    <row r="6" spans="2:8">
      <c r="B6" s="68"/>
      <c r="C6" s="107"/>
      <c r="D6" s="130"/>
      <c r="E6" s="69"/>
      <c r="F6" s="70"/>
      <c r="G6" s="71"/>
      <c r="H6" s="14">
        <f t="shared" si="0"/>
        <v>0</v>
      </c>
    </row>
    <row r="7" spans="2:8" ht="16" customHeight="1">
      <c r="B7" s="68"/>
      <c r="C7" s="107"/>
      <c r="D7" s="130"/>
      <c r="E7" s="69"/>
      <c r="F7" s="70"/>
      <c r="G7" s="71"/>
      <c r="H7" s="14">
        <f t="shared" si="0"/>
        <v>0</v>
      </c>
    </row>
    <row r="8" spans="2:8" ht="16" customHeight="1">
      <c r="B8" s="68"/>
      <c r="C8" s="107"/>
      <c r="D8" s="130"/>
      <c r="E8" s="69"/>
      <c r="F8" s="70"/>
      <c r="G8" s="71"/>
      <c r="H8" s="14">
        <f t="shared" si="0"/>
        <v>0</v>
      </c>
    </row>
    <row r="9" spans="2:8" ht="16" customHeight="1">
      <c r="B9" s="68"/>
      <c r="C9" s="107"/>
      <c r="D9" s="130"/>
      <c r="E9" s="69"/>
      <c r="F9" s="70"/>
      <c r="G9" s="71"/>
      <c r="H9" s="14">
        <f t="shared" si="0"/>
        <v>0</v>
      </c>
    </row>
    <row r="10" spans="2:8" ht="16" customHeight="1">
      <c r="B10" s="68"/>
      <c r="C10" s="107"/>
      <c r="D10" s="130"/>
      <c r="E10" s="69"/>
      <c r="F10" s="70"/>
      <c r="G10" s="71"/>
      <c r="H10" s="14">
        <f t="shared" si="0"/>
        <v>0</v>
      </c>
    </row>
    <row r="11" spans="2:8" ht="16" customHeight="1">
      <c r="B11" s="68"/>
      <c r="C11" s="107"/>
      <c r="D11" s="130"/>
      <c r="E11" s="69"/>
      <c r="F11" s="70"/>
      <c r="G11" s="71"/>
      <c r="H11" s="14">
        <f t="shared" si="0"/>
        <v>0</v>
      </c>
    </row>
    <row r="12" spans="2:8" ht="16" customHeight="1">
      <c r="B12" s="68"/>
      <c r="C12" s="107"/>
      <c r="D12" s="130"/>
      <c r="E12" s="69"/>
      <c r="F12" s="70"/>
      <c r="G12" s="71"/>
      <c r="H12" s="14">
        <f t="shared" si="0"/>
        <v>0</v>
      </c>
    </row>
    <row r="13" spans="2:8" ht="16" customHeight="1">
      <c r="B13" s="68"/>
      <c r="C13" s="107"/>
      <c r="D13" s="130"/>
      <c r="E13" s="69"/>
      <c r="F13" s="70"/>
      <c r="G13" s="71"/>
      <c r="H13" s="14">
        <f t="shared" si="0"/>
        <v>0</v>
      </c>
    </row>
    <row r="14" spans="2:8" ht="16" customHeight="1">
      <c r="B14" s="68"/>
      <c r="C14" s="107"/>
      <c r="D14" s="130"/>
      <c r="E14" s="69"/>
      <c r="F14" s="70"/>
      <c r="G14" s="71"/>
      <c r="H14" s="14">
        <f t="shared" si="0"/>
        <v>0</v>
      </c>
    </row>
    <row r="15" spans="2:8" ht="16" customHeight="1">
      <c r="B15" s="68"/>
      <c r="C15" s="107"/>
      <c r="D15" s="130"/>
      <c r="E15" s="69"/>
      <c r="F15" s="70"/>
      <c r="G15" s="71"/>
      <c r="H15" s="14">
        <f t="shared" si="0"/>
        <v>0</v>
      </c>
    </row>
    <row r="16" spans="2:8" ht="16" customHeight="1">
      <c r="B16" s="68"/>
      <c r="C16" s="107"/>
      <c r="D16" s="130"/>
      <c r="E16" s="69"/>
      <c r="F16" s="70"/>
      <c r="G16" s="71"/>
      <c r="H16" s="14">
        <f t="shared" si="0"/>
        <v>0</v>
      </c>
    </row>
    <row r="17" spans="2:8" ht="16" customHeight="1">
      <c r="B17" s="68"/>
      <c r="C17" s="107"/>
      <c r="D17" s="130"/>
      <c r="E17" s="69"/>
      <c r="F17" s="70"/>
      <c r="G17" s="71"/>
      <c r="H17" s="14">
        <f t="shared" si="0"/>
        <v>0</v>
      </c>
    </row>
    <row r="18" spans="2:8" ht="16" customHeight="1">
      <c r="B18" s="68"/>
      <c r="C18" s="107"/>
      <c r="D18" s="130"/>
      <c r="E18" s="69"/>
      <c r="F18" s="70"/>
      <c r="G18" s="71"/>
      <c r="H18" s="14">
        <f t="shared" si="0"/>
        <v>0</v>
      </c>
    </row>
    <row r="19" spans="2:8" ht="16" customHeight="1">
      <c r="B19" s="68"/>
      <c r="C19" s="107"/>
      <c r="D19" s="130"/>
      <c r="E19" s="69"/>
      <c r="F19" s="70"/>
      <c r="G19" s="71"/>
      <c r="H19" s="14">
        <f t="shared" si="0"/>
        <v>0</v>
      </c>
    </row>
    <row r="20" spans="2:8" ht="16" customHeight="1">
      <c r="B20" s="68"/>
      <c r="C20" s="107"/>
      <c r="D20" s="130"/>
      <c r="E20" s="69"/>
      <c r="F20" s="70"/>
      <c r="G20" s="71"/>
      <c r="H20" s="14">
        <f t="shared" si="0"/>
        <v>0</v>
      </c>
    </row>
    <row r="21" spans="2:8" ht="16" customHeight="1">
      <c r="B21" s="68"/>
      <c r="C21" s="107"/>
      <c r="D21" s="130"/>
      <c r="E21" s="69"/>
      <c r="F21" s="70"/>
      <c r="G21" s="71"/>
      <c r="H21" s="14">
        <f t="shared" si="0"/>
        <v>0</v>
      </c>
    </row>
    <row r="22" spans="2:8" ht="16" customHeight="1">
      <c r="B22" s="68"/>
      <c r="C22" s="107"/>
      <c r="D22" s="130"/>
      <c r="E22" s="69"/>
      <c r="F22" s="70"/>
      <c r="G22" s="71"/>
      <c r="H22" s="14">
        <f t="shared" si="0"/>
        <v>0</v>
      </c>
    </row>
    <row r="23" spans="2:8" ht="16" customHeight="1">
      <c r="B23" s="68"/>
      <c r="C23" s="107"/>
      <c r="D23" s="130"/>
      <c r="E23" s="69"/>
      <c r="F23" s="70"/>
      <c r="G23" s="71"/>
      <c r="H23" s="14">
        <f t="shared" si="0"/>
        <v>0</v>
      </c>
    </row>
    <row r="24" spans="2:8" ht="16" customHeight="1">
      <c r="B24" s="68"/>
      <c r="C24" s="107"/>
      <c r="D24" s="130"/>
      <c r="E24" s="69"/>
      <c r="F24" s="70"/>
      <c r="G24" s="71"/>
      <c r="H24" s="14">
        <f t="shared" si="0"/>
        <v>0</v>
      </c>
    </row>
    <row r="25" spans="2:8" ht="16" customHeight="1">
      <c r="B25" s="68"/>
      <c r="C25" s="107"/>
      <c r="D25" s="130"/>
      <c r="E25" s="69"/>
      <c r="F25" s="70"/>
      <c r="G25" s="71"/>
      <c r="H25" s="14">
        <f t="shared" si="0"/>
        <v>0</v>
      </c>
    </row>
    <row r="26" spans="2:8" ht="16" customHeight="1">
      <c r="B26" s="68"/>
      <c r="C26" s="107"/>
      <c r="D26" s="130"/>
      <c r="E26" s="69"/>
      <c r="F26" s="70"/>
      <c r="G26" s="71"/>
      <c r="H26" s="14">
        <f t="shared" si="0"/>
        <v>0</v>
      </c>
    </row>
    <row r="27" spans="2:8" ht="16" customHeight="1">
      <c r="B27" s="68"/>
      <c r="C27" s="107"/>
      <c r="D27" s="130" t="s">
        <v>50</v>
      </c>
      <c r="E27" s="69"/>
      <c r="F27" s="70"/>
      <c r="G27" s="71"/>
      <c r="H27" s="14">
        <f t="shared" si="0"/>
        <v>0</v>
      </c>
    </row>
    <row r="28" spans="2:8" ht="16" customHeight="1">
      <c r="B28" s="68"/>
      <c r="C28" s="107"/>
      <c r="D28" s="130"/>
      <c r="E28" s="69"/>
      <c r="F28" s="70"/>
      <c r="G28" s="71"/>
      <c r="H28" s="14">
        <f t="shared" si="0"/>
        <v>0</v>
      </c>
    </row>
    <row r="29" spans="2:8" ht="16" customHeight="1">
      <c r="B29" s="68"/>
      <c r="C29" s="107"/>
      <c r="D29" s="130"/>
      <c r="E29" s="69"/>
      <c r="F29" s="70"/>
      <c r="G29" s="71"/>
      <c r="H29" s="14">
        <f t="shared" si="0"/>
        <v>0</v>
      </c>
    </row>
    <row r="30" spans="2:8" ht="16" customHeight="1">
      <c r="B30" s="68"/>
      <c r="C30" s="107"/>
      <c r="D30" s="130"/>
      <c r="E30" s="69"/>
      <c r="F30" s="70"/>
      <c r="G30" s="71"/>
      <c r="H30" s="14">
        <f t="shared" si="0"/>
        <v>0</v>
      </c>
    </row>
    <row r="31" spans="2:8" ht="16" customHeight="1">
      <c r="B31" s="68"/>
      <c r="C31" s="107"/>
      <c r="D31" s="130"/>
      <c r="E31" s="69"/>
      <c r="F31" s="70"/>
      <c r="G31" s="71"/>
      <c r="H31" s="14">
        <f t="shared" si="0"/>
        <v>0</v>
      </c>
    </row>
    <row r="32" spans="2:8" ht="16" customHeight="1">
      <c r="B32" s="68"/>
      <c r="C32" s="107"/>
      <c r="D32" s="130"/>
      <c r="E32" s="69"/>
      <c r="F32" s="70"/>
      <c r="G32" s="71"/>
      <c r="H32" s="14">
        <f t="shared" si="0"/>
        <v>0</v>
      </c>
    </row>
    <row r="33" spans="2:8" ht="16" customHeight="1">
      <c r="B33" s="68"/>
      <c r="C33" s="107"/>
      <c r="D33" s="130"/>
      <c r="E33" s="69"/>
      <c r="F33" s="70"/>
      <c r="G33" s="71"/>
      <c r="H33" s="14">
        <f t="shared" si="0"/>
        <v>0</v>
      </c>
    </row>
    <row r="34" spans="2:8" ht="16" customHeight="1">
      <c r="B34" s="68"/>
      <c r="C34" s="107"/>
      <c r="D34" s="130"/>
      <c r="E34" s="69"/>
      <c r="F34" s="70"/>
      <c r="G34" s="71"/>
      <c r="H34" s="14">
        <f t="shared" si="0"/>
        <v>0</v>
      </c>
    </row>
    <row r="35" spans="2:8" ht="16" customHeight="1">
      <c r="B35" s="68"/>
      <c r="C35" s="107"/>
      <c r="D35" s="130"/>
      <c r="E35" s="69"/>
      <c r="F35" s="70"/>
      <c r="G35" s="71"/>
      <c r="H35" s="14">
        <f t="shared" si="0"/>
        <v>0</v>
      </c>
    </row>
    <row r="36" spans="2:8" ht="16" customHeight="1">
      <c r="B36" s="68"/>
      <c r="C36" s="107"/>
      <c r="D36" s="130"/>
      <c r="E36" s="69"/>
      <c r="F36" s="70"/>
      <c r="G36" s="71"/>
      <c r="H36" s="14">
        <f t="shared" si="0"/>
        <v>0</v>
      </c>
    </row>
    <row r="37" spans="2:8" ht="16" customHeight="1">
      <c r="B37" s="68"/>
      <c r="C37" s="107"/>
      <c r="D37" s="130"/>
      <c r="E37" s="69"/>
      <c r="F37" s="70"/>
      <c r="G37" s="71"/>
      <c r="H37" s="14">
        <f t="shared" si="0"/>
        <v>0</v>
      </c>
    </row>
    <row r="38" spans="2:8" ht="16" customHeight="1">
      <c r="B38" s="68"/>
      <c r="C38" s="107"/>
      <c r="D38" s="130"/>
      <c r="E38" s="69"/>
      <c r="F38" s="70"/>
      <c r="G38" s="71"/>
      <c r="H38" s="14">
        <f t="shared" si="0"/>
        <v>0</v>
      </c>
    </row>
    <row r="39" spans="2:8" ht="16" customHeight="1">
      <c r="B39" s="68"/>
      <c r="C39" s="107"/>
      <c r="D39" s="130"/>
      <c r="E39" s="69"/>
      <c r="F39" s="70"/>
      <c r="G39" s="71"/>
      <c r="H39" s="14">
        <f t="shared" si="0"/>
        <v>0</v>
      </c>
    </row>
    <row r="40" spans="2:8" ht="16" customHeight="1">
      <c r="B40" s="68"/>
      <c r="C40" s="107"/>
      <c r="D40" s="130"/>
      <c r="E40" s="69"/>
      <c r="F40" s="70"/>
      <c r="G40" s="71"/>
      <c r="H40" s="14">
        <f t="shared" si="0"/>
        <v>0</v>
      </c>
    </row>
    <row r="41" spans="2:8" ht="16" customHeight="1">
      <c r="B41" s="68"/>
      <c r="C41" s="107"/>
      <c r="D41" s="130"/>
      <c r="E41" s="69"/>
      <c r="F41" s="70"/>
      <c r="G41" s="71"/>
      <c r="H41" s="14">
        <f t="shared" si="0"/>
        <v>0</v>
      </c>
    </row>
    <row r="42" spans="2:8" ht="16" customHeight="1">
      <c r="B42" s="68"/>
      <c r="C42" s="107"/>
      <c r="D42" s="130"/>
      <c r="E42" s="69"/>
      <c r="F42" s="70"/>
      <c r="G42" s="71"/>
      <c r="H42" s="14">
        <f t="shared" si="0"/>
        <v>0</v>
      </c>
    </row>
    <row r="43" spans="2:8" ht="16" customHeight="1">
      <c r="B43" s="68"/>
      <c r="C43" s="107"/>
      <c r="D43" s="130"/>
      <c r="E43" s="69"/>
      <c r="F43" s="70"/>
      <c r="G43" s="71"/>
      <c r="H43" s="14">
        <f t="shared" si="0"/>
        <v>0</v>
      </c>
    </row>
    <row r="44" spans="2:8" ht="16" customHeight="1">
      <c r="B44" s="68"/>
      <c r="C44" s="107"/>
      <c r="D44" s="130"/>
      <c r="E44" s="69"/>
      <c r="F44" s="70"/>
      <c r="G44" s="71"/>
      <c r="H44" s="14">
        <f t="shared" si="0"/>
        <v>0</v>
      </c>
    </row>
    <row r="45" spans="2:8" ht="16" customHeight="1">
      <c r="B45" s="68"/>
      <c r="C45" s="107"/>
      <c r="D45" s="130"/>
      <c r="E45" s="69"/>
      <c r="F45" s="70"/>
      <c r="G45" s="71"/>
      <c r="H45" s="14">
        <f t="shared" si="0"/>
        <v>0</v>
      </c>
    </row>
    <row r="46" spans="2:8" ht="16" customHeight="1">
      <c r="B46" s="68"/>
      <c r="C46" s="107"/>
      <c r="D46" s="130"/>
      <c r="E46" s="69"/>
      <c r="F46" s="70"/>
      <c r="G46" s="71"/>
      <c r="H46" s="14">
        <f t="shared" si="0"/>
        <v>0</v>
      </c>
    </row>
    <row r="47" spans="2:8" ht="16" customHeight="1">
      <c r="B47" s="68"/>
      <c r="C47" s="107"/>
      <c r="D47" s="130"/>
      <c r="E47" s="69"/>
      <c r="F47" s="70"/>
      <c r="G47" s="71"/>
      <c r="H47" s="14">
        <f t="shared" si="0"/>
        <v>0</v>
      </c>
    </row>
    <row r="48" spans="2:8" ht="16" customHeight="1">
      <c r="B48" s="68"/>
      <c r="C48" s="107"/>
      <c r="D48" s="130"/>
      <c r="E48" s="69"/>
      <c r="F48" s="70"/>
      <c r="G48" s="71"/>
      <c r="H48" s="14">
        <f t="shared" si="0"/>
        <v>0</v>
      </c>
    </row>
    <row r="49" spans="2:8" ht="16" customHeight="1">
      <c r="B49" s="68"/>
      <c r="C49" s="107"/>
      <c r="D49" s="130"/>
      <c r="E49" s="69"/>
      <c r="F49" s="70"/>
      <c r="G49" s="71"/>
      <c r="H49" s="14">
        <f t="shared" si="0"/>
        <v>0</v>
      </c>
    </row>
    <row r="50" spans="2:8" ht="16" customHeight="1">
      <c r="B50" s="68"/>
      <c r="C50" s="107"/>
      <c r="D50" s="130"/>
      <c r="E50" s="69"/>
      <c r="F50" s="70"/>
      <c r="G50" s="71"/>
      <c r="H50" s="14">
        <f t="shared" si="0"/>
        <v>0</v>
      </c>
    </row>
    <row r="51" spans="2:8" ht="16" customHeight="1">
      <c r="B51" s="68"/>
      <c r="C51" s="107"/>
      <c r="D51" s="130"/>
      <c r="E51" s="69"/>
      <c r="F51" s="70"/>
      <c r="G51" s="71"/>
      <c r="H51" s="14">
        <f t="shared" si="0"/>
        <v>0</v>
      </c>
    </row>
    <row r="52" spans="2:8" ht="16" customHeight="1">
      <c r="B52" s="68"/>
      <c r="C52" s="107"/>
      <c r="D52" s="130"/>
      <c r="E52" s="69"/>
      <c r="F52" s="70"/>
      <c r="G52" s="71"/>
      <c r="H52" s="14">
        <f t="shared" si="0"/>
        <v>0</v>
      </c>
    </row>
    <row r="53" spans="2:8" ht="16" customHeight="1">
      <c r="B53" s="68"/>
      <c r="C53" s="107"/>
      <c r="D53" s="130"/>
      <c r="E53" s="69"/>
      <c r="F53" s="70"/>
      <c r="G53" s="71"/>
      <c r="H53" s="14">
        <f t="shared" si="0"/>
        <v>0</v>
      </c>
    </row>
    <row r="54" spans="2:8" ht="16" customHeight="1">
      <c r="B54" s="68"/>
      <c r="C54" s="107"/>
      <c r="D54" s="130"/>
      <c r="E54" s="69"/>
      <c r="F54" s="70"/>
      <c r="G54" s="71"/>
      <c r="H54" s="14">
        <f t="shared" si="0"/>
        <v>0</v>
      </c>
    </row>
    <row r="55" spans="2:8" ht="16" customHeight="1">
      <c r="B55" s="68"/>
      <c r="C55" s="107"/>
      <c r="D55" s="130"/>
      <c r="E55" s="69"/>
      <c r="F55" s="70"/>
      <c r="G55" s="71"/>
      <c r="H55" s="14">
        <f t="shared" si="0"/>
        <v>0</v>
      </c>
    </row>
    <row r="56" spans="2:8" ht="16" customHeight="1">
      <c r="B56" s="68"/>
      <c r="C56" s="107"/>
      <c r="D56" s="130"/>
      <c r="E56" s="69"/>
      <c r="F56" s="70"/>
      <c r="G56" s="71"/>
      <c r="H56" s="14">
        <f t="shared" si="0"/>
        <v>0</v>
      </c>
    </row>
    <row r="57" spans="2:8" ht="16" customHeight="1">
      <c r="B57" s="68"/>
      <c r="C57" s="107"/>
      <c r="D57" s="130"/>
      <c r="E57" s="69"/>
      <c r="F57" s="70"/>
      <c r="G57" s="71"/>
      <c r="H57" s="14">
        <f t="shared" si="0"/>
        <v>0</v>
      </c>
    </row>
    <row r="58" spans="2:8" ht="16" customHeight="1">
      <c r="B58" s="68"/>
      <c r="C58" s="107"/>
      <c r="D58" s="130"/>
      <c r="E58" s="69"/>
      <c r="F58" s="70"/>
      <c r="G58" s="71"/>
      <c r="H58" s="14">
        <f t="shared" si="0"/>
        <v>0</v>
      </c>
    </row>
    <row r="59" spans="2:8" ht="16" customHeight="1">
      <c r="B59" s="68"/>
      <c r="C59" s="107"/>
      <c r="D59" s="130"/>
      <c r="E59" s="69"/>
      <c r="F59" s="70"/>
      <c r="G59" s="71"/>
      <c r="H59" s="14">
        <f t="shared" si="0"/>
        <v>0</v>
      </c>
    </row>
    <row r="60" spans="2:8" ht="16" customHeight="1">
      <c r="B60" s="68"/>
      <c r="C60" s="107"/>
      <c r="D60" s="130"/>
      <c r="E60" s="69"/>
      <c r="F60" s="70"/>
      <c r="G60" s="71"/>
      <c r="H60" s="14">
        <f t="shared" si="0"/>
        <v>0</v>
      </c>
    </row>
    <row r="61" spans="2:8" ht="16" customHeight="1">
      <c r="B61" s="68"/>
      <c r="C61" s="107"/>
      <c r="D61" s="130"/>
      <c r="E61" s="69"/>
      <c r="F61" s="70"/>
      <c r="G61" s="71"/>
      <c r="H61" s="14">
        <f t="shared" si="0"/>
        <v>0</v>
      </c>
    </row>
    <row r="62" spans="2:8" ht="16" customHeight="1">
      <c r="B62" s="68"/>
      <c r="C62" s="107"/>
      <c r="D62" s="130"/>
      <c r="E62" s="69"/>
      <c r="F62" s="70"/>
      <c r="G62" s="71"/>
      <c r="H62" s="14">
        <f t="shared" si="0"/>
        <v>0</v>
      </c>
    </row>
    <row r="63" spans="2:8" ht="16" customHeight="1">
      <c r="B63" s="68"/>
      <c r="C63" s="107"/>
      <c r="D63" s="130"/>
      <c r="E63" s="69"/>
      <c r="F63" s="70"/>
      <c r="G63" s="71"/>
      <c r="H63" s="14">
        <f t="shared" si="0"/>
        <v>0</v>
      </c>
    </row>
    <row r="64" spans="2:8" ht="16" customHeight="1">
      <c r="B64" s="68"/>
      <c r="C64" s="107"/>
      <c r="D64" s="130"/>
      <c r="E64" s="69"/>
      <c r="F64" s="70"/>
      <c r="G64" s="71"/>
      <c r="H64" s="14">
        <f t="shared" si="0"/>
        <v>0</v>
      </c>
    </row>
    <row r="65" spans="2:8" ht="16" customHeight="1">
      <c r="B65" s="68"/>
      <c r="C65" s="107"/>
      <c r="D65" s="130"/>
      <c r="E65" s="69"/>
      <c r="F65" s="70"/>
      <c r="G65" s="71"/>
      <c r="H65" s="14">
        <f t="shared" si="0"/>
        <v>0</v>
      </c>
    </row>
    <row r="66" spans="2:8" ht="16" customHeight="1">
      <c r="B66" s="68"/>
      <c r="C66" s="107"/>
      <c r="D66" s="130"/>
      <c r="E66" s="69"/>
      <c r="F66" s="70"/>
      <c r="G66" s="71"/>
      <c r="H66" s="14">
        <f t="shared" si="0"/>
        <v>0</v>
      </c>
    </row>
    <row r="67" spans="2:8" ht="16" customHeight="1">
      <c r="B67" s="68"/>
      <c r="C67" s="107"/>
      <c r="D67" s="130"/>
      <c r="E67" s="69"/>
      <c r="F67" s="70"/>
      <c r="G67" s="71"/>
      <c r="H67" s="14">
        <f t="shared" si="0"/>
        <v>0</v>
      </c>
    </row>
    <row r="68" spans="2:8" ht="16" customHeight="1">
      <c r="B68" s="72"/>
      <c r="C68" s="107"/>
      <c r="D68" s="130"/>
      <c r="E68" s="64"/>
      <c r="F68" s="73"/>
      <c r="G68" s="64"/>
      <c r="H68" s="14">
        <f t="shared" si="0"/>
        <v>0</v>
      </c>
    </row>
    <row r="69" spans="2:8" ht="16" customHeight="1">
      <c r="B69" s="72"/>
      <c r="C69" s="107"/>
      <c r="D69" s="130"/>
      <c r="E69" s="64"/>
      <c r="F69" s="73"/>
      <c r="G69" s="64"/>
      <c r="H69" s="14">
        <f t="shared" si="0"/>
        <v>0</v>
      </c>
    </row>
    <row r="70" spans="2:8" ht="16" customHeight="1">
      <c r="B70" s="72"/>
      <c r="C70" s="107"/>
      <c r="D70" s="130"/>
      <c r="E70" s="64"/>
      <c r="F70" s="73"/>
      <c r="G70" s="64"/>
      <c r="H70" s="14">
        <f t="shared" si="0"/>
        <v>0</v>
      </c>
    </row>
    <row r="71" spans="2:8" ht="16" customHeight="1">
      <c r="B71" s="72"/>
      <c r="C71" s="107"/>
      <c r="D71" s="130"/>
      <c r="E71" s="64"/>
      <c r="F71" s="73"/>
      <c r="G71" s="64"/>
      <c r="H71" s="14">
        <f t="shared" si="0"/>
        <v>0</v>
      </c>
    </row>
    <row r="72" spans="2:8" ht="16" customHeight="1">
      <c r="B72" s="72"/>
      <c r="C72" s="107"/>
      <c r="D72" s="130"/>
      <c r="E72" s="64"/>
      <c r="F72" s="73"/>
      <c r="G72" s="64"/>
      <c r="H72" s="14">
        <f t="shared" si="0"/>
        <v>0</v>
      </c>
    </row>
    <row r="73" spans="2:8" ht="16" customHeight="1">
      <c r="B73" s="72"/>
      <c r="C73" s="107"/>
      <c r="D73" s="130"/>
      <c r="E73" s="64"/>
      <c r="F73" s="73"/>
      <c r="G73" s="64"/>
      <c r="H73" s="14">
        <f t="shared" si="0"/>
        <v>0</v>
      </c>
    </row>
    <row r="74" spans="2:8" ht="16" customHeight="1">
      <c r="B74" s="72"/>
      <c r="C74" s="107"/>
      <c r="D74" s="130"/>
      <c r="E74" s="64"/>
      <c r="F74" s="73"/>
      <c r="G74" s="64"/>
      <c r="H74" s="14">
        <f t="shared" si="0"/>
        <v>0</v>
      </c>
    </row>
    <row r="75" spans="2:8" ht="16" customHeight="1" thickBot="1">
      <c r="B75" s="74"/>
      <c r="C75" s="108"/>
      <c r="D75" s="129"/>
      <c r="E75" s="75"/>
      <c r="F75" s="76"/>
      <c r="G75" s="75"/>
      <c r="H75" s="85">
        <f t="shared" si="0"/>
        <v>0</v>
      </c>
    </row>
    <row r="76" spans="2:8" s="15" customFormat="1" ht="23.25" customHeight="1" thickBot="1">
      <c r="B76" s="1"/>
      <c r="C76" s="1"/>
      <c r="D76" s="1"/>
      <c r="E76" s="1"/>
      <c r="F76" s="1"/>
      <c r="G76" s="568" t="s">
        <v>168</v>
      </c>
      <c r="H76" s="569">
        <f>SUM(H5:H75)</f>
        <v>0</v>
      </c>
    </row>
    <row r="79" spans="2:8" ht="20">
      <c r="B79" s="8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7" style="16" customWidth="1"/>
    <col min="5" max="5" width="19.453125" style="16" customWidth="1"/>
    <col min="6" max="6" width="22.1796875" style="16" customWidth="1"/>
    <col min="7" max="8" width="15.1796875" style="16" customWidth="1"/>
    <col min="9" max="9" width="19.17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23.2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1102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154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5" width="21" style="16" customWidth="1"/>
    <col min="6" max="6" width="23.54296875" style="16" customWidth="1"/>
    <col min="7" max="7" width="17.81640625" style="16" customWidth="1"/>
    <col min="8" max="8" width="17.1796875" style="16" customWidth="1"/>
    <col min="9" max="9" width="23.5429687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1103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13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5" width="19.453125" style="16" customWidth="1"/>
    <col min="6" max="6" width="22.453125" style="16" customWidth="1"/>
    <col min="7" max="7" width="15.1796875" style="16" customWidth="1"/>
    <col min="8" max="8" width="14.453125" style="16" customWidth="1"/>
    <col min="9" max="9" width="21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1104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 t="shared" ref="F12:F23" si="0">+D12*E12</f>
        <v>0</v>
      </c>
      <c r="G12" s="545"/>
      <c r="H12" s="151">
        <f t="shared" ref="H12:H23" si="1"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si="0"/>
        <v>0</v>
      </c>
      <c r="G13" s="545"/>
      <c r="H13" s="151">
        <f t="shared" si="1"/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301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5" width="19.1796875" style="16" customWidth="1"/>
    <col min="6" max="6" width="22.453125" style="16" customWidth="1"/>
    <col min="7" max="7" width="15.1796875" style="16" customWidth="1"/>
    <col min="8" max="8" width="13" style="16" customWidth="1"/>
    <col min="9" max="9" width="18.453125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2101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ref="F13:F23" si="0">+D13*E13</f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12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12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12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  <c r="L19" s="16" t="s">
        <v>50</v>
      </c>
    </row>
    <row r="20" spans="1:12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12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12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12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12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12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12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12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12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12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12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12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12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154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16" customWidth="1"/>
    <col min="2" max="2" width="22.453125" style="16" customWidth="1"/>
    <col min="3" max="3" width="14.453125" style="16" customWidth="1"/>
    <col min="4" max="4" width="15.54296875" style="16" customWidth="1"/>
    <col min="5" max="6" width="19.1796875" style="16" customWidth="1"/>
    <col min="7" max="7" width="15.1796875" style="16" customWidth="1"/>
    <col min="8" max="8" width="13" style="16" customWidth="1"/>
    <col min="9" max="9" width="18" style="16" customWidth="1"/>
    <col min="10" max="11" width="9.1796875" style="16" customWidth="1"/>
    <col min="12" max="12" width="21" style="16" customWidth="1"/>
    <col min="13" max="16384" width="9.1796875" style="16"/>
  </cols>
  <sheetData>
    <row r="1" spans="1:9" ht="25.5" hidden="1" customHeight="1" thickTop="1" thickBot="1">
      <c r="A1" s="222"/>
      <c r="B1" s="223"/>
      <c r="C1" s="223"/>
      <c r="D1" s="600" t="s">
        <v>84</v>
      </c>
      <c r="E1" s="601"/>
      <c r="F1" s="224"/>
    </row>
    <row r="2" spans="1:9" ht="14">
      <c r="A2" s="179" t="s">
        <v>85</v>
      </c>
      <c r="B2" s="180"/>
      <c r="C2" s="181" t="s">
        <v>86</v>
      </c>
      <c r="D2" s="554" t="s">
        <v>87</v>
      </c>
      <c r="E2" s="181" t="s">
        <v>88</v>
      </c>
      <c r="F2" s="184">
        <v>1</v>
      </c>
      <c r="G2" s="182"/>
      <c r="H2" s="183" t="s">
        <v>89</v>
      </c>
      <c r="I2" s="184">
        <v>1</v>
      </c>
    </row>
    <row r="3" spans="1:9" ht="15" customHeight="1">
      <c r="A3" s="555" t="str">
        <f>+PSSA3_1101!A3</f>
        <v xml:space="preserve">Bando ASI No.:  </v>
      </c>
      <c r="B3" s="242">
        <f>+PSSA3_1101!B3</f>
        <v>0</v>
      </c>
      <c r="E3" s="217" t="s">
        <v>91</v>
      </c>
      <c r="F3" s="298">
        <f>+PSSA3_1101!F3</f>
        <v>0</v>
      </c>
      <c r="G3" s="218"/>
      <c r="H3" s="150"/>
      <c r="I3" s="150"/>
    </row>
    <row r="4" spans="1:9" ht="14">
      <c r="A4" s="555" t="str">
        <f>+PSSA3_1101!A4</f>
        <v xml:space="preserve">Proposal N°     </v>
      </c>
      <c r="B4" s="242">
        <f>+PSSA3_1101!B4</f>
        <v>0</v>
      </c>
      <c r="C4" s="262"/>
      <c r="D4" s="262"/>
      <c r="E4" s="19" t="s">
        <v>94</v>
      </c>
      <c r="F4" s="239"/>
      <c r="G4" s="218"/>
      <c r="H4" s="150"/>
      <c r="I4" s="150"/>
    </row>
    <row r="5" spans="1:9" ht="24" customHeight="1">
      <c r="A5" s="556"/>
      <c r="B5" s="276"/>
      <c r="C5" s="262"/>
      <c r="D5" s="273"/>
      <c r="E5" s="21" t="s">
        <v>95</v>
      </c>
      <c r="F5" s="239"/>
      <c r="G5" s="218"/>
      <c r="H5" s="150"/>
      <c r="I5" s="150"/>
    </row>
    <row r="6" spans="1:9" ht="13">
      <c r="A6" s="186"/>
      <c r="B6" s="243"/>
      <c r="C6" s="23"/>
      <c r="D6" s="24" t="s">
        <v>96</v>
      </c>
      <c r="E6" s="17"/>
      <c r="F6" s="187"/>
      <c r="G6" s="17"/>
      <c r="H6" s="17"/>
      <c r="I6" s="187"/>
    </row>
    <row r="7" spans="1:9" ht="18" customHeight="1">
      <c r="A7" s="613"/>
      <c r="B7" s="604"/>
      <c r="C7" s="604"/>
      <c r="D7" s="605"/>
      <c r="E7" s="606"/>
      <c r="F7" s="607"/>
      <c r="G7" s="219"/>
      <c r="H7" s="216"/>
      <c r="I7" s="216"/>
    </row>
    <row r="8" spans="1:9" ht="13">
      <c r="A8" s="188"/>
      <c r="C8" s="25"/>
      <c r="D8" s="608"/>
      <c r="E8" s="609"/>
      <c r="F8" s="610"/>
      <c r="G8" s="219"/>
      <c r="H8" s="216"/>
      <c r="I8" s="216"/>
    </row>
    <row r="9" spans="1:9" ht="13">
      <c r="A9" s="189"/>
      <c r="B9" s="20"/>
      <c r="C9" s="132" t="s">
        <v>97</v>
      </c>
      <c r="D9" s="255">
        <v>2102</v>
      </c>
      <c r="E9" s="62"/>
      <c r="F9" s="190"/>
      <c r="G9" s="20"/>
      <c r="H9" s="20"/>
      <c r="I9" s="190"/>
    </row>
    <row r="10" spans="1:9" ht="13">
      <c r="A10" s="318" t="s">
        <v>98</v>
      </c>
      <c r="B10" s="27"/>
      <c r="C10" s="28"/>
      <c r="D10" s="29" t="s">
        <v>99</v>
      </c>
      <c r="E10" s="29" t="s">
        <v>100</v>
      </c>
      <c r="F10" s="191" t="s">
        <v>101</v>
      </c>
      <c r="G10" s="220" t="str">
        <f>+PSSA3_1101!G10</f>
        <v>Cofin. In</v>
      </c>
      <c r="H10" s="30" t="s">
        <v>103</v>
      </c>
      <c r="I10" s="191" t="s">
        <v>104</v>
      </c>
    </row>
    <row r="11" spans="1:9">
      <c r="A11" s="192" t="s">
        <v>105</v>
      </c>
      <c r="B11" s="178"/>
      <c r="C11" s="32"/>
      <c r="D11" s="33" t="s">
        <v>106</v>
      </c>
      <c r="E11" s="33" t="s">
        <v>107</v>
      </c>
      <c r="F11" s="193" t="s">
        <v>108</v>
      </c>
      <c r="G11" s="35" t="str">
        <f>+PSSA3_1101!G11</f>
        <v>manhours</v>
      </c>
      <c r="H11" s="35" t="s">
        <v>108</v>
      </c>
      <c r="I11" s="193" t="s">
        <v>108</v>
      </c>
    </row>
    <row r="12" spans="1:9" ht="13.5" customHeight="1">
      <c r="A12" s="238"/>
      <c r="B12" s="36"/>
      <c r="C12" s="37"/>
      <c r="D12" s="240"/>
      <c r="E12" s="299">
        <f>+PSSA3_1101!E12</f>
        <v>0</v>
      </c>
      <c r="F12" s="225">
        <f t="shared" ref="F12:F23" si="0">+D12*E12</f>
        <v>0</v>
      </c>
      <c r="G12" s="545"/>
      <c r="H12" s="151">
        <f>+G12*E12</f>
        <v>0</v>
      </c>
      <c r="I12" s="194">
        <f>+F12-H12</f>
        <v>0</v>
      </c>
    </row>
    <row r="13" spans="1:9" ht="13.5" customHeight="1">
      <c r="A13" s="238"/>
      <c r="B13" s="36"/>
      <c r="C13" s="37"/>
      <c r="D13" s="240"/>
      <c r="E13" s="299">
        <f>+PSSA3_1101!E13</f>
        <v>0</v>
      </c>
      <c r="F13" s="225">
        <f t="shared" si="0"/>
        <v>0</v>
      </c>
      <c r="G13" s="545"/>
      <c r="H13" s="151">
        <f t="shared" ref="H13:H23" si="1">+G13*E13</f>
        <v>0</v>
      </c>
      <c r="I13" s="194">
        <f t="shared" ref="I13:I23" si="2">+F13-H13</f>
        <v>0</v>
      </c>
    </row>
    <row r="14" spans="1:9">
      <c r="A14" s="238"/>
      <c r="B14" s="36"/>
      <c r="C14" s="37"/>
      <c r="D14" s="240"/>
      <c r="E14" s="299">
        <f>+PSSA3_1101!E14</f>
        <v>0</v>
      </c>
      <c r="F14" s="225">
        <f t="shared" si="0"/>
        <v>0</v>
      </c>
      <c r="G14" s="545"/>
      <c r="H14" s="151">
        <f t="shared" si="1"/>
        <v>0</v>
      </c>
      <c r="I14" s="194">
        <f t="shared" si="2"/>
        <v>0</v>
      </c>
    </row>
    <row r="15" spans="1:9">
      <c r="A15" s="238"/>
      <c r="B15" s="36"/>
      <c r="C15" s="37"/>
      <c r="D15" s="240"/>
      <c r="E15" s="299">
        <f>+PSSA3_1101!E15</f>
        <v>0</v>
      </c>
      <c r="F15" s="225">
        <f t="shared" si="0"/>
        <v>0</v>
      </c>
      <c r="G15" s="545"/>
      <c r="H15" s="151">
        <f t="shared" si="1"/>
        <v>0</v>
      </c>
      <c r="I15" s="194">
        <f t="shared" si="2"/>
        <v>0</v>
      </c>
    </row>
    <row r="16" spans="1:9">
      <c r="A16" s="238"/>
      <c r="B16" s="36"/>
      <c r="C16" s="37"/>
      <c r="D16" s="240"/>
      <c r="E16" s="299">
        <f>+PSSA3_1101!E16</f>
        <v>0</v>
      </c>
      <c r="F16" s="225">
        <f t="shared" si="0"/>
        <v>0</v>
      </c>
      <c r="G16" s="545"/>
      <c r="H16" s="151">
        <f t="shared" si="1"/>
        <v>0</v>
      </c>
      <c r="I16" s="194">
        <f t="shared" si="2"/>
        <v>0</v>
      </c>
    </row>
    <row r="17" spans="1:9">
      <c r="A17" s="238"/>
      <c r="B17" s="36"/>
      <c r="C17" s="37"/>
      <c r="D17" s="240"/>
      <c r="E17" s="299">
        <f>+PSSA3_1101!E17</f>
        <v>0</v>
      </c>
      <c r="F17" s="225">
        <f t="shared" si="0"/>
        <v>0</v>
      </c>
      <c r="G17" s="545"/>
      <c r="H17" s="151">
        <f t="shared" si="1"/>
        <v>0</v>
      </c>
      <c r="I17" s="194">
        <f t="shared" si="2"/>
        <v>0</v>
      </c>
    </row>
    <row r="18" spans="1:9">
      <c r="A18" s="238"/>
      <c r="B18" s="36"/>
      <c r="C18" s="37"/>
      <c r="D18" s="240"/>
      <c r="E18" s="299">
        <f>+PSSA3_1101!E18</f>
        <v>0</v>
      </c>
      <c r="F18" s="225">
        <f t="shared" si="0"/>
        <v>0</v>
      </c>
      <c r="G18" s="545"/>
      <c r="H18" s="151">
        <f t="shared" si="1"/>
        <v>0</v>
      </c>
      <c r="I18" s="194">
        <f t="shared" si="2"/>
        <v>0</v>
      </c>
    </row>
    <row r="19" spans="1:9">
      <c r="A19" s="238"/>
      <c r="B19" s="36"/>
      <c r="C19" s="37"/>
      <c r="D19" s="240"/>
      <c r="E19" s="299">
        <f>+PSSA3_1101!E19</f>
        <v>0</v>
      </c>
      <c r="F19" s="225">
        <f t="shared" si="0"/>
        <v>0</v>
      </c>
      <c r="G19" s="545"/>
      <c r="H19" s="151">
        <f t="shared" si="1"/>
        <v>0</v>
      </c>
      <c r="I19" s="194">
        <f t="shared" si="2"/>
        <v>0</v>
      </c>
    </row>
    <row r="20" spans="1:9">
      <c r="A20" s="238"/>
      <c r="B20" s="36"/>
      <c r="C20" s="37"/>
      <c r="D20" s="240"/>
      <c r="E20" s="299">
        <f>+PSSA3_1101!E20</f>
        <v>0</v>
      </c>
      <c r="F20" s="225">
        <f t="shared" si="0"/>
        <v>0</v>
      </c>
      <c r="G20" s="545"/>
      <c r="H20" s="151">
        <f t="shared" si="1"/>
        <v>0</v>
      </c>
      <c r="I20" s="194">
        <f t="shared" si="2"/>
        <v>0</v>
      </c>
    </row>
    <row r="21" spans="1:9">
      <c r="A21" s="238"/>
      <c r="B21" s="36"/>
      <c r="C21" s="37"/>
      <c r="D21" s="240"/>
      <c r="E21" s="299">
        <f>+PSSA3_1101!E21</f>
        <v>0</v>
      </c>
      <c r="F21" s="225">
        <f t="shared" si="0"/>
        <v>0</v>
      </c>
      <c r="G21" s="545"/>
      <c r="H21" s="151">
        <f t="shared" si="1"/>
        <v>0</v>
      </c>
      <c r="I21" s="194">
        <f t="shared" si="2"/>
        <v>0</v>
      </c>
    </row>
    <row r="22" spans="1:9">
      <c r="A22" s="238"/>
      <c r="B22" s="36"/>
      <c r="C22" s="37"/>
      <c r="D22" s="240"/>
      <c r="E22" s="299">
        <f>+PSSA3_1101!E22</f>
        <v>0</v>
      </c>
      <c r="F22" s="225">
        <f t="shared" si="0"/>
        <v>0</v>
      </c>
      <c r="G22" s="545"/>
      <c r="H22" s="151">
        <f t="shared" si="1"/>
        <v>0</v>
      </c>
      <c r="I22" s="194">
        <f t="shared" si="2"/>
        <v>0</v>
      </c>
    </row>
    <row r="23" spans="1:9">
      <c r="A23" s="238"/>
      <c r="B23" s="36"/>
      <c r="C23" s="37"/>
      <c r="D23" s="240"/>
      <c r="E23" s="299">
        <f>+PSSA3_1101!E23</f>
        <v>0</v>
      </c>
      <c r="F23" s="225">
        <f t="shared" si="0"/>
        <v>0</v>
      </c>
      <c r="G23" s="545"/>
      <c r="H23" s="151">
        <f t="shared" si="1"/>
        <v>0</v>
      </c>
      <c r="I23" s="194">
        <f t="shared" si="2"/>
        <v>0</v>
      </c>
    </row>
    <row r="24" spans="1:9" ht="13">
      <c r="A24" s="204" t="s">
        <v>110</v>
      </c>
      <c r="B24" s="38"/>
      <c r="C24" s="38"/>
      <c r="D24" s="241">
        <f>SUM(D12:D23)</f>
        <v>0</v>
      </c>
      <c r="E24" s="168"/>
      <c r="F24" s="226">
        <f>SUM(F12:F23)</f>
        <v>0</v>
      </c>
      <c r="G24" s="169">
        <f>SUM(G12:G23)</f>
        <v>0</v>
      </c>
      <c r="H24" s="170">
        <f>SUM(H12:H23)</f>
        <v>0</v>
      </c>
      <c r="I24" s="195">
        <f>SUM(I12:I23)</f>
        <v>0</v>
      </c>
    </row>
    <row r="25" spans="1:9" ht="25">
      <c r="A25" s="318" t="s">
        <v>111</v>
      </c>
      <c r="B25" s="27"/>
      <c r="C25" s="148" t="s">
        <v>148</v>
      </c>
      <c r="D25" s="40" t="s">
        <v>113</v>
      </c>
      <c r="E25" s="41" t="s">
        <v>114</v>
      </c>
      <c r="F25" s="227"/>
      <c r="G25" s="546" t="str">
        <f>+PSSA3_1101!G25</f>
        <v>Cofin of N°. of unit</v>
      </c>
      <c r="H25" s="42"/>
      <c r="I25" s="196"/>
    </row>
    <row r="26" spans="1:9">
      <c r="A26" s="612"/>
      <c r="B26" s="603"/>
      <c r="C26" s="149" t="str">
        <f>+PSSA3_1101!C26</f>
        <v>depreciation</v>
      </c>
      <c r="D26" s="159"/>
      <c r="E26" s="159"/>
      <c r="F26" s="228">
        <f t="shared" ref="F26:F31" si="3">+D26*E26</f>
        <v>0</v>
      </c>
      <c r="G26" s="547"/>
      <c r="H26" s="157">
        <f t="shared" ref="H26:H31" si="4">+G26*E26</f>
        <v>0</v>
      </c>
      <c r="I26" s="197">
        <f t="shared" ref="I26:I31" si="5">+F26-H26</f>
        <v>0</v>
      </c>
    </row>
    <row r="27" spans="1:9">
      <c r="A27" s="612"/>
      <c r="B27" s="603"/>
      <c r="C27" s="149" t="str">
        <f>+PSSA3_1101!C27</f>
        <v>depreciation</v>
      </c>
      <c r="D27" s="159"/>
      <c r="E27" s="159"/>
      <c r="F27" s="228">
        <f t="shared" si="3"/>
        <v>0</v>
      </c>
      <c r="G27" s="547"/>
      <c r="H27" s="157">
        <f t="shared" si="4"/>
        <v>0</v>
      </c>
      <c r="I27" s="197">
        <f t="shared" si="5"/>
        <v>0</v>
      </c>
    </row>
    <row r="28" spans="1:9">
      <c r="A28" s="612"/>
      <c r="B28" s="603"/>
      <c r="C28" s="149" t="str">
        <f>+PSSA3_1101!C28</f>
        <v>depreciation</v>
      </c>
      <c r="D28" s="159"/>
      <c r="E28" s="159"/>
      <c r="F28" s="228">
        <f>+D28*E28</f>
        <v>0</v>
      </c>
      <c r="G28" s="547"/>
      <c r="H28" s="157">
        <f t="shared" si="4"/>
        <v>0</v>
      </c>
      <c r="I28" s="197">
        <f t="shared" si="5"/>
        <v>0</v>
      </c>
    </row>
    <row r="29" spans="1:9">
      <c r="A29" s="612"/>
      <c r="B29" s="603"/>
      <c r="C29" s="149" t="str">
        <f>+PSSA3_1101!C29</f>
        <v>depreciation</v>
      </c>
      <c r="D29" s="159"/>
      <c r="E29" s="159"/>
      <c r="F29" s="228">
        <f t="shared" si="3"/>
        <v>0</v>
      </c>
      <c r="G29" s="547"/>
      <c r="H29" s="157">
        <f t="shared" si="4"/>
        <v>0</v>
      </c>
      <c r="I29" s="197">
        <f t="shared" si="5"/>
        <v>0</v>
      </c>
    </row>
    <row r="30" spans="1:9">
      <c r="A30" s="612"/>
      <c r="B30" s="603"/>
      <c r="C30" s="149" t="str">
        <f>+PSSA3_1101!C30</f>
        <v>depreciation</v>
      </c>
      <c r="D30" s="159"/>
      <c r="E30" s="159"/>
      <c r="F30" s="228">
        <f t="shared" si="3"/>
        <v>0</v>
      </c>
      <c r="G30" s="547"/>
      <c r="H30" s="157">
        <f t="shared" si="4"/>
        <v>0</v>
      </c>
      <c r="I30" s="197">
        <f t="shared" si="5"/>
        <v>0</v>
      </c>
    </row>
    <row r="31" spans="1:9">
      <c r="A31" s="612"/>
      <c r="B31" s="603"/>
      <c r="C31" s="149" t="str">
        <f>+PSSA3_1101!C31</f>
        <v>depreciation</v>
      </c>
      <c r="D31" s="159"/>
      <c r="E31" s="159"/>
      <c r="F31" s="228">
        <f t="shared" si="3"/>
        <v>0</v>
      </c>
      <c r="G31" s="547"/>
      <c r="H31" s="157">
        <f t="shared" si="4"/>
        <v>0</v>
      </c>
      <c r="I31" s="197">
        <f t="shared" si="5"/>
        <v>0</v>
      </c>
    </row>
    <row r="32" spans="1:9">
      <c r="A32" s="198"/>
      <c r="B32" s="20"/>
      <c r="C32" s="43"/>
      <c r="D32" s="152"/>
      <c r="E32" s="152"/>
      <c r="F32" s="229"/>
      <c r="G32" s="548"/>
      <c r="H32" s="156"/>
      <c r="I32" s="197" t="s">
        <v>50</v>
      </c>
    </row>
    <row r="33" spans="1:10" ht="13">
      <c r="A33" s="189" t="s">
        <v>117</v>
      </c>
      <c r="B33" s="22"/>
      <c r="C33" s="39"/>
      <c r="D33" s="39"/>
      <c r="E33" s="39"/>
      <c r="F33" s="199">
        <f>SUM(F26:F32)</f>
        <v>0</v>
      </c>
      <c r="G33" s="173"/>
      <c r="H33" s="171">
        <f>SUM(H26:H32)</f>
        <v>0</v>
      </c>
      <c r="I33" s="199">
        <f>SUM(I26:I32)</f>
        <v>0</v>
      </c>
    </row>
    <row r="34" spans="1:10" ht="25">
      <c r="A34" s="318" t="s">
        <v>118</v>
      </c>
      <c r="B34" s="28"/>
      <c r="C34" s="44" t="s">
        <v>119</v>
      </c>
      <c r="D34" s="45" t="s">
        <v>120</v>
      </c>
      <c r="E34" s="44" t="s">
        <v>121</v>
      </c>
      <c r="F34" s="230"/>
      <c r="G34" s="546" t="str">
        <f>+PSSA3_1101!G34</f>
        <v>Cofin. of Amounts in N.C.</v>
      </c>
      <c r="H34" s="42"/>
      <c r="I34" s="196"/>
      <c r="J34" s="46"/>
    </row>
    <row r="35" spans="1:10">
      <c r="A35" s="185" t="s">
        <v>123</v>
      </c>
      <c r="B35" s="18"/>
      <c r="C35" s="153"/>
      <c r="D35" s="300">
        <f>+PSSA3_1101!D35</f>
        <v>0</v>
      </c>
      <c r="E35" s="155">
        <f>+C35*D35</f>
        <v>0</v>
      </c>
      <c r="F35" s="228">
        <f>+C35+E35</f>
        <v>0</v>
      </c>
      <c r="G35" s="547"/>
      <c r="H35" s="157">
        <f>+(G35*D35)+G35</f>
        <v>0</v>
      </c>
      <c r="I35" s="197">
        <f t="shared" ref="I35:I46" si="6">+F35-H35</f>
        <v>0</v>
      </c>
    </row>
    <row r="36" spans="1:10">
      <c r="A36" s="200" t="s">
        <v>124</v>
      </c>
      <c r="B36" s="47"/>
      <c r="C36" s="153"/>
      <c r="D36" s="300">
        <f>+PSSA3_1101!D36</f>
        <v>0</v>
      </c>
      <c r="E36" s="155">
        <f>+C36*D36</f>
        <v>0</v>
      </c>
      <c r="F36" s="228">
        <f>+C36+E36</f>
        <v>0</v>
      </c>
      <c r="G36" s="547"/>
      <c r="H36" s="157">
        <f t="shared" ref="H36:H46" si="7">+(G36*D36)+G36</f>
        <v>0</v>
      </c>
      <c r="I36" s="197">
        <f t="shared" si="6"/>
        <v>0</v>
      </c>
    </row>
    <row r="37" spans="1:10">
      <c r="A37" s="200" t="s">
        <v>125</v>
      </c>
      <c r="B37" s="47"/>
      <c r="C37" s="153"/>
      <c r="D37" s="300">
        <f>+PSSA3_1101!D37</f>
        <v>0</v>
      </c>
      <c r="E37" s="155">
        <f>+C37*D37</f>
        <v>0</v>
      </c>
      <c r="F37" s="228">
        <f>+C37+E37</f>
        <v>0</v>
      </c>
      <c r="G37" s="547"/>
      <c r="H37" s="157">
        <f t="shared" si="7"/>
        <v>0</v>
      </c>
      <c r="I37" s="197">
        <f t="shared" si="6"/>
        <v>0</v>
      </c>
    </row>
    <row r="38" spans="1:10">
      <c r="A38" s="200" t="s">
        <v>126</v>
      </c>
      <c r="B38" s="47"/>
      <c r="C38" s="153"/>
      <c r="D38" s="300">
        <f>+PSSA3_1101!D38</f>
        <v>0</v>
      </c>
      <c r="E38" s="155">
        <f>+C38*D38</f>
        <v>0</v>
      </c>
      <c r="F38" s="228">
        <f>+C38+E38</f>
        <v>0</v>
      </c>
      <c r="G38" s="547"/>
      <c r="H38" s="157">
        <f t="shared" si="7"/>
        <v>0</v>
      </c>
      <c r="I38" s="197">
        <f t="shared" si="6"/>
        <v>0</v>
      </c>
    </row>
    <row r="39" spans="1:10">
      <c r="A39" s="200" t="s">
        <v>127</v>
      </c>
      <c r="B39" s="47"/>
      <c r="C39" s="154"/>
      <c r="D39" s="154"/>
      <c r="E39" s="154"/>
      <c r="F39" s="231"/>
      <c r="G39" s="549"/>
      <c r="H39" s="158"/>
      <c r="I39" s="201"/>
    </row>
    <row r="40" spans="1:10">
      <c r="A40" s="200" t="s">
        <v>128</v>
      </c>
      <c r="B40" s="47"/>
      <c r="C40" s="153"/>
      <c r="D40" s="300">
        <f>+PSSA3_1101!D40</f>
        <v>0</v>
      </c>
      <c r="E40" s="155">
        <f t="shared" ref="E40:E46" si="8">+C40*D40</f>
        <v>0</v>
      </c>
      <c r="F40" s="228">
        <f t="shared" ref="F40:F46" si="9">+C40+E40</f>
        <v>0</v>
      </c>
      <c r="G40" s="547"/>
      <c r="H40" s="157">
        <f t="shared" si="7"/>
        <v>0</v>
      </c>
      <c r="I40" s="197">
        <f t="shared" si="6"/>
        <v>0</v>
      </c>
    </row>
    <row r="41" spans="1:10">
      <c r="A41" s="200" t="s">
        <v>129</v>
      </c>
      <c r="B41" s="47"/>
      <c r="C41" s="153"/>
      <c r="D41" s="300">
        <f>+PSSA3_1101!D41</f>
        <v>0</v>
      </c>
      <c r="E41" s="155">
        <f t="shared" si="8"/>
        <v>0</v>
      </c>
      <c r="F41" s="228">
        <f t="shared" si="9"/>
        <v>0</v>
      </c>
      <c r="G41" s="547"/>
      <c r="H41" s="157">
        <f t="shared" si="7"/>
        <v>0</v>
      </c>
      <c r="I41" s="197">
        <f t="shared" si="6"/>
        <v>0</v>
      </c>
    </row>
    <row r="42" spans="1:10">
      <c r="A42" s="200" t="s">
        <v>130</v>
      </c>
      <c r="B42" s="47"/>
      <c r="C42" s="153"/>
      <c r="D42" s="300">
        <f>+PSSA3_1101!D42</f>
        <v>0</v>
      </c>
      <c r="E42" s="155">
        <f t="shared" si="8"/>
        <v>0</v>
      </c>
      <c r="F42" s="228">
        <f t="shared" si="9"/>
        <v>0</v>
      </c>
      <c r="G42" s="547"/>
      <c r="H42" s="157">
        <f t="shared" si="7"/>
        <v>0</v>
      </c>
      <c r="I42" s="197">
        <f t="shared" si="6"/>
        <v>0</v>
      </c>
    </row>
    <row r="43" spans="1:10">
      <c r="A43" s="200" t="s">
        <v>131</v>
      </c>
      <c r="B43" s="47"/>
      <c r="C43" s="153"/>
      <c r="D43" s="300">
        <f>+PSSA3_1101!D43</f>
        <v>0</v>
      </c>
      <c r="E43" s="155">
        <f t="shared" si="8"/>
        <v>0</v>
      </c>
      <c r="F43" s="228">
        <f t="shared" si="9"/>
        <v>0</v>
      </c>
      <c r="G43" s="547"/>
      <c r="H43" s="157">
        <f t="shared" si="7"/>
        <v>0</v>
      </c>
      <c r="I43" s="197">
        <f t="shared" si="6"/>
        <v>0</v>
      </c>
    </row>
    <row r="44" spans="1:10">
      <c r="A44" s="200" t="s">
        <v>132</v>
      </c>
      <c r="B44" s="47"/>
      <c r="C44" s="153"/>
      <c r="D44" s="300">
        <f>+PSSA3_1101!D44</f>
        <v>0</v>
      </c>
      <c r="E44" s="155">
        <f t="shared" si="8"/>
        <v>0</v>
      </c>
      <c r="F44" s="228">
        <f t="shared" si="9"/>
        <v>0</v>
      </c>
      <c r="G44" s="547"/>
      <c r="H44" s="157">
        <f t="shared" si="7"/>
        <v>0</v>
      </c>
      <c r="I44" s="197">
        <f t="shared" si="6"/>
        <v>0</v>
      </c>
    </row>
    <row r="45" spans="1:10">
      <c r="A45" s="200" t="s">
        <v>133</v>
      </c>
      <c r="B45" s="47"/>
      <c r="C45" s="153"/>
      <c r="D45" s="300">
        <f>+PSSA3_1101!D45</f>
        <v>0</v>
      </c>
      <c r="E45" s="155">
        <f t="shared" si="8"/>
        <v>0</v>
      </c>
      <c r="F45" s="228">
        <f t="shared" si="9"/>
        <v>0</v>
      </c>
      <c r="G45" s="547"/>
      <c r="H45" s="157">
        <f t="shared" si="7"/>
        <v>0</v>
      </c>
      <c r="I45" s="197">
        <f t="shared" si="6"/>
        <v>0</v>
      </c>
    </row>
    <row r="46" spans="1:10">
      <c r="A46" s="189" t="s">
        <v>134</v>
      </c>
      <c r="B46" s="26"/>
      <c r="C46" s="153"/>
      <c r="D46" s="300">
        <f>+PSSA3_1101!D46</f>
        <v>0</v>
      </c>
      <c r="E46" s="155">
        <f t="shared" si="8"/>
        <v>0</v>
      </c>
      <c r="F46" s="228">
        <f t="shared" si="9"/>
        <v>0</v>
      </c>
      <c r="G46" s="547"/>
      <c r="H46" s="157">
        <f t="shared" si="7"/>
        <v>0</v>
      </c>
      <c r="I46" s="197">
        <f t="shared" si="6"/>
        <v>0</v>
      </c>
    </row>
    <row r="47" spans="1:10" ht="13">
      <c r="A47" s="206" t="s">
        <v>135</v>
      </c>
      <c r="B47" s="28"/>
      <c r="C47" s="160">
        <f>SUM(C35:C46)</f>
        <v>0</v>
      </c>
      <c r="D47" s="172"/>
      <c r="E47" s="160">
        <f>SUM(E35:E46)</f>
        <v>0</v>
      </c>
      <c r="F47" s="202">
        <f>SUM(F35:F46)</f>
        <v>0</v>
      </c>
      <c r="G47" s="173">
        <f>SUM(G35:G46)</f>
        <v>0</v>
      </c>
      <c r="H47" s="173">
        <f>SUM(H35:H46)</f>
        <v>0</v>
      </c>
      <c r="I47" s="202">
        <f>SUM(I35:I46)</f>
        <v>0</v>
      </c>
    </row>
    <row r="48" spans="1:10" ht="14">
      <c r="A48" s="203" t="s">
        <v>136</v>
      </c>
      <c r="B48" s="27"/>
      <c r="C48" s="60"/>
      <c r="D48" s="60"/>
      <c r="E48" s="174"/>
      <c r="F48" s="202">
        <f>+F24+F33+F47</f>
        <v>0</v>
      </c>
      <c r="G48" s="221" t="s">
        <v>50</v>
      </c>
      <c r="H48" s="173">
        <f>+H24+H33+H47</f>
        <v>0</v>
      </c>
      <c r="I48" s="202">
        <f>+I24+I33+I47</f>
        <v>0</v>
      </c>
    </row>
    <row r="49" spans="1:9" ht="25">
      <c r="A49" s="204" t="s">
        <v>137</v>
      </c>
      <c r="B49" s="38"/>
      <c r="C49" s="49" t="s">
        <v>138</v>
      </c>
      <c r="D49" s="49" t="s">
        <v>139</v>
      </c>
      <c r="E49" s="50" t="s">
        <v>74</v>
      </c>
      <c r="F49" s="232"/>
      <c r="G49" s="364"/>
      <c r="H49" s="51"/>
      <c r="I49" s="205"/>
    </row>
    <row r="50" spans="1:9">
      <c r="A50" s="185" t="s">
        <v>140</v>
      </c>
      <c r="B50" s="18"/>
      <c r="C50" s="52"/>
      <c r="D50" s="52"/>
      <c r="E50" s="53"/>
      <c r="F50" s="233">
        <f>+C50*E50</f>
        <v>0</v>
      </c>
      <c r="G50" s="364"/>
      <c r="H50" s="161">
        <v>0</v>
      </c>
      <c r="I50" s="197">
        <f>+F50-H50</f>
        <v>0</v>
      </c>
    </row>
    <row r="51" spans="1:9">
      <c r="A51" s="200" t="s">
        <v>141</v>
      </c>
      <c r="B51" s="47"/>
      <c r="C51" s="54"/>
      <c r="D51" s="52"/>
      <c r="E51" s="53"/>
      <c r="F51" s="234">
        <f>+C51*E51</f>
        <v>0</v>
      </c>
      <c r="G51" s="364"/>
      <c r="H51" s="161">
        <f>+(H24*E51)</f>
        <v>0</v>
      </c>
      <c r="I51" s="197">
        <f>+F51-H51</f>
        <v>0</v>
      </c>
    </row>
    <row r="52" spans="1:9">
      <c r="A52" s="200" t="s">
        <v>142</v>
      </c>
      <c r="B52" s="47"/>
      <c r="C52" s="54"/>
      <c r="D52" s="52"/>
      <c r="E52" s="55"/>
      <c r="F52" s="234">
        <f>+C52*E52</f>
        <v>0</v>
      </c>
      <c r="G52" s="364"/>
      <c r="H52" s="161">
        <v>0</v>
      </c>
      <c r="I52" s="197">
        <f>+F52-H52</f>
        <v>0</v>
      </c>
    </row>
    <row r="53" spans="1:9">
      <c r="A53" s="189"/>
      <c r="B53" s="34"/>
      <c r="C53" s="56"/>
      <c r="D53" s="56"/>
      <c r="E53" s="56"/>
      <c r="F53" s="235">
        <f>+C53*E53</f>
        <v>0</v>
      </c>
      <c r="G53" s="364"/>
      <c r="H53" s="161">
        <v>0</v>
      </c>
      <c r="I53" s="197">
        <f>+F53-H53</f>
        <v>0</v>
      </c>
    </row>
    <row r="54" spans="1:9">
      <c r="A54" s="206" t="s">
        <v>143</v>
      </c>
      <c r="B54" s="27"/>
      <c r="C54" s="27"/>
      <c r="D54" s="27"/>
      <c r="E54" s="28"/>
      <c r="F54" s="236">
        <f>+F48+F50+F51+F52</f>
        <v>0</v>
      </c>
      <c r="G54" s="364"/>
      <c r="H54" s="550">
        <f>+H48+H50+H51+H52</f>
        <v>0</v>
      </c>
      <c r="I54" s="197">
        <f>+F54-H54</f>
        <v>0</v>
      </c>
    </row>
    <row r="55" spans="1:9">
      <c r="A55" s="207" t="s">
        <v>144</v>
      </c>
      <c r="B55" s="27"/>
      <c r="C55" s="27"/>
      <c r="D55" s="31"/>
      <c r="E55" s="57"/>
      <c r="F55" s="237">
        <f>+F58*E55</f>
        <v>0</v>
      </c>
      <c r="G55" s="364"/>
      <c r="H55" s="157">
        <v>0</v>
      </c>
      <c r="I55" s="197">
        <v>0</v>
      </c>
    </row>
    <row r="56" spans="1:9">
      <c r="A56" s="206" t="s">
        <v>145</v>
      </c>
      <c r="B56" s="27"/>
      <c r="C56" s="27"/>
      <c r="D56" s="31"/>
      <c r="E56" s="32"/>
      <c r="F56" s="208">
        <f>+F54+F55</f>
        <v>0</v>
      </c>
      <c r="G56" s="364"/>
      <c r="H56" s="551">
        <f>+H54+H55</f>
        <v>0</v>
      </c>
      <c r="I56" s="208">
        <f>+I54+I55</f>
        <v>0</v>
      </c>
    </row>
    <row r="57" spans="1:9">
      <c r="A57" s="209">
        <v>11</v>
      </c>
      <c r="B57" s="27"/>
      <c r="C57" s="27"/>
      <c r="D57" s="53"/>
      <c r="E57" s="58"/>
      <c r="F57" s="208">
        <f>+E57*D57</f>
        <v>0</v>
      </c>
      <c r="G57" s="364"/>
      <c r="H57" s="552">
        <v>0</v>
      </c>
      <c r="I57" s="208">
        <f t="shared" ref="I57:I62" si="10">+F57-H57</f>
        <v>0</v>
      </c>
    </row>
    <row r="58" spans="1:9">
      <c r="A58" s="209">
        <v>12</v>
      </c>
      <c r="B58" s="27"/>
      <c r="C58" s="27"/>
      <c r="D58" s="27"/>
      <c r="E58" s="28"/>
      <c r="F58" s="237">
        <v>0</v>
      </c>
      <c r="G58" s="364"/>
      <c r="H58" s="157">
        <v>0</v>
      </c>
      <c r="I58" s="208">
        <f t="shared" si="10"/>
        <v>0</v>
      </c>
    </row>
    <row r="59" spans="1:9">
      <c r="A59" s="210">
        <v>13</v>
      </c>
      <c r="B59" s="20"/>
      <c r="C59" s="20"/>
      <c r="D59" s="59"/>
      <c r="E59" s="59"/>
      <c r="F59" s="237">
        <f>+D59*E59</f>
        <v>0</v>
      </c>
      <c r="G59" s="364"/>
      <c r="H59" s="157">
        <v>0</v>
      </c>
      <c r="I59" s="208">
        <f t="shared" si="10"/>
        <v>0</v>
      </c>
    </row>
    <row r="60" spans="1:9">
      <c r="A60" s="206" t="s">
        <v>146</v>
      </c>
      <c r="B60" s="27"/>
      <c r="C60" s="27"/>
      <c r="D60" s="27"/>
      <c r="E60" s="27"/>
      <c r="F60" s="211">
        <f>+F56+F57+F58+F59</f>
        <v>0</v>
      </c>
      <c r="G60" s="364"/>
      <c r="H60" s="397">
        <f>+H56+H57+H58+H59</f>
        <v>0</v>
      </c>
      <c r="I60" s="211">
        <f t="shared" si="10"/>
        <v>0</v>
      </c>
    </row>
    <row r="61" spans="1:9">
      <c r="A61" s="209">
        <v>15</v>
      </c>
      <c r="B61" s="27"/>
      <c r="C61" s="27"/>
      <c r="D61" s="27"/>
      <c r="E61" s="27"/>
      <c r="F61" s="211">
        <v>0</v>
      </c>
      <c r="G61" s="364"/>
      <c r="H61" s="157">
        <v>0</v>
      </c>
      <c r="I61" s="211">
        <f t="shared" si="10"/>
        <v>0</v>
      </c>
    </row>
    <row r="62" spans="1:9" s="61" customFormat="1" ht="13.5" thickBot="1">
      <c r="A62" s="212" t="s">
        <v>147</v>
      </c>
      <c r="B62" s="213"/>
      <c r="C62" s="213"/>
      <c r="D62" s="213"/>
      <c r="E62" s="213"/>
      <c r="F62" s="215">
        <f>+F60-F61</f>
        <v>0</v>
      </c>
      <c r="G62" s="393"/>
      <c r="H62" s="214">
        <f>+H60-H61</f>
        <v>0</v>
      </c>
      <c r="I62" s="215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Manager/>
  <Company>asi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subject/>
  <dc:creator>raffaella.feltrin@asi.it</dc:creator>
  <cp:keywords/>
  <dc:description/>
  <cp:lastModifiedBy>Feltrin Raffaella</cp:lastModifiedBy>
  <cp:revision/>
  <dcterms:created xsi:type="dcterms:W3CDTF">2001-07-18T09:55:12Z</dcterms:created>
  <dcterms:modified xsi:type="dcterms:W3CDTF">2023-02-10T12:29:59Z</dcterms:modified>
  <cp:category/>
  <cp:contentStatus/>
</cp:coreProperties>
</file>