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pinto\Documents\ASI_18\OST\Bando payload OT\Bando v1\All contratto\"/>
    </mc:Choice>
  </mc:AlternateContent>
  <workbookProtection workbookPassword="CC7E" lockStructure="1"/>
  <bookViews>
    <workbookView xWindow="3960" yWindow="0" windowWidth="23040" windowHeight="9495" tabRatio="824" firstSheet="1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 iterateDelta="252"/>
</workbook>
</file>

<file path=xl/calcChain.xml><?xml version="1.0" encoding="utf-8"?>
<calcChain xmlns="http://schemas.openxmlformats.org/spreadsheetml/2006/main"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9" i="132"/>
  <c r="C8" i="132"/>
  <c r="E35" i="23"/>
  <c r="D57" i="132"/>
  <c r="D56" i="132"/>
  <c r="D55" i="132"/>
  <c r="D54" i="132"/>
  <c r="D51" i="132"/>
  <c r="D50" i="132"/>
  <c r="D49" i="132"/>
  <c r="D48" i="132"/>
  <c r="D45" i="132"/>
  <c r="D44" i="132"/>
  <c r="D43" i="132"/>
  <c r="D42" i="132"/>
  <c r="D39" i="132"/>
  <c r="D38" i="132"/>
  <c r="D37" i="132"/>
  <c r="D36" i="132"/>
  <c r="D33" i="132"/>
  <c r="D32" i="132"/>
  <c r="D31" i="132"/>
  <c r="D30" i="132"/>
  <c r="D27" i="132"/>
  <c r="D26" i="132"/>
  <c r="D25" i="132"/>
  <c r="D24" i="132"/>
  <c r="D21" i="132"/>
  <c r="D20" i="132"/>
  <c r="D19" i="132"/>
  <c r="D18" i="132"/>
  <c r="C48" i="132"/>
  <c r="C54" i="132" s="1"/>
  <c r="C36" i="132"/>
  <c r="C42" i="132" s="1"/>
  <c r="C24" i="132"/>
  <c r="C30" i="132" s="1"/>
  <c r="C12" i="132"/>
  <c r="C18" i="132" s="1"/>
  <c r="D15" i="132"/>
  <c r="D14" i="132"/>
  <c r="D13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8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2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2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3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4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7" i="132"/>
  <c r="H24" i="97"/>
  <c r="G13" i="139"/>
  <c r="I13" i="139"/>
  <c r="G14" i="139"/>
  <c r="I14" i="139"/>
  <c r="P30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0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1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49" i="132"/>
  <c r="J14" i="139"/>
  <c r="J13" i="139"/>
  <c r="G43" i="137"/>
  <c r="I43" i="108"/>
  <c r="I43" i="53"/>
  <c r="F47" i="53"/>
  <c r="G43" i="136"/>
  <c r="I43" i="23"/>
  <c r="I35" i="23"/>
  <c r="H21" i="132"/>
  <c r="H35" i="129"/>
  <c r="E35" i="129"/>
  <c r="H35" i="128"/>
  <c r="E35" i="128"/>
  <c r="F35" i="128" s="1"/>
  <c r="I35" i="128" s="1"/>
  <c r="I45" i="132"/>
  <c r="J16" i="140"/>
  <c r="I38" i="132"/>
  <c r="G36" i="138"/>
  <c r="I36" i="75"/>
  <c r="I35" i="97"/>
  <c r="I47" i="97" s="1"/>
  <c r="H26" i="132"/>
  <c r="F48" i="110"/>
  <c r="F54" i="110" s="1"/>
  <c r="H31" i="132"/>
  <c r="I14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4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2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5" i="132"/>
  <c r="P24" i="132"/>
  <c r="H24" i="132"/>
  <c r="H28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5" i="132" s="1"/>
  <c r="I20" i="93"/>
  <c r="I15" i="71"/>
  <c r="J15" i="136"/>
  <c r="J19" i="136"/>
  <c r="H24" i="71"/>
  <c r="P21" i="132" s="1"/>
  <c r="H24" i="53"/>
  <c r="F20" i="108"/>
  <c r="I20" i="108" s="1"/>
  <c r="J16" i="136"/>
  <c r="J20" i="136"/>
  <c r="J14" i="136"/>
  <c r="H13" i="132"/>
  <c r="P13" i="132"/>
  <c r="F24" i="23"/>
  <c r="J17" i="136"/>
  <c r="H24" i="93"/>
  <c r="P15" i="132" s="1"/>
  <c r="I24" i="71"/>
  <c r="F24" i="70"/>
  <c r="I15" i="70"/>
  <c r="H14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7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8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2" i="132"/>
  <c r="H48" i="112"/>
  <c r="H54" i="112" s="1"/>
  <c r="H56" i="112" s="1"/>
  <c r="H60" i="112" s="1"/>
  <c r="H62" i="112" s="1"/>
  <c r="Q33" i="132"/>
  <c r="H48" i="75"/>
  <c r="H54" i="75" s="1"/>
  <c r="H56" i="75" s="1"/>
  <c r="H60" i="75" s="1"/>
  <c r="H62" i="75" s="1"/>
  <c r="H48" i="71"/>
  <c r="Q13" i="132"/>
  <c r="H48" i="24"/>
  <c r="F56" i="110"/>
  <c r="F60" i="110" s="1"/>
  <c r="F62" i="110" s="1"/>
  <c r="I47" i="112"/>
  <c r="I47" i="110"/>
  <c r="I48" i="110" s="1"/>
  <c r="P48" i="132"/>
  <c r="Q36" i="132"/>
  <c r="J31" i="136"/>
  <c r="I33" i="53"/>
  <c r="J29" i="136"/>
  <c r="J27" i="136"/>
  <c r="I24" i="120"/>
  <c r="G51" i="140"/>
  <c r="G51" i="139"/>
  <c r="G51" i="138"/>
  <c r="G51" i="137"/>
  <c r="H47" i="111"/>
  <c r="Q32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5" i="132"/>
  <c r="H48" i="113"/>
  <c r="H54" i="113" s="1"/>
  <c r="H56" i="113" s="1"/>
  <c r="H60" i="113" s="1"/>
  <c r="H62" i="113" s="1"/>
  <c r="I42" i="126"/>
  <c r="H47" i="126"/>
  <c r="I14" i="124"/>
  <c r="I16" i="124"/>
  <c r="H51" i="77"/>
  <c r="P26" i="132"/>
  <c r="F46" i="119"/>
  <c r="P36" i="132"/>
  <c r="Q37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2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0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7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49" i="132"/>
  <c r="H51" i="124"/>
  <c r="H48" i="111"/>
  <c r="Q31" i="132"/>
  <c r="Q27" i="132"/>
  <c r="Q18" i="132"/>
  <c r="Q14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7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2" i="132"/>
  <c r="Q51" i="132"/>
  <c r="P31" i="132"/>
  <c r="Q26" i="132"/>
  <c r="H48" i="76"/>
  <c r="H54" i="76" s="1"/>
  <c r="Q20" i="132"/>
  <c r="Q19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4" i="132"/>
  <c r="Q45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5" i="132"/>
  <c r="H45" i="132"/>
  <c r="F24" i="124"/>
  <c r="H48" i="120"/>
  <c r="H54" i="120" s="1"/>
  <c r="H56" i="120" s="1"/>
  <c r="H60" i="120" s="1"/>
  <c r="H62" i="120" s="1"/>
  <c r="Q39" i="132"/>
  <c r="Q44" i="132"/>
  <c r="Q25" i="132"/>
  <c r="Q21" i="132"/>
  <c r="H51" i="125"/>
  <c r="I51" i="125" s="1"/>
  <c r="I12" i="126"/>
  <c r="I24" i="126" s="1"/>
  <c r="P33" i="132"/>
  <c r="F41" i="127"/>
  <c r="G36" i="137"/>
  <c r="P39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5" i="132"/>
  <c r="P51" i="132"/>
  <c r="P50" i="132"/>
  <c r="P43" i="132"/>
  <c r="J28" i="136"/>
  <c r="J33" i="136" s="1"/>
  <c r="G15" i="137"/>
  <c r="I15" i="137"/>
  <c r="I21" i="137"/>
  <c r="G21" i="137"/>
  <c r="I23" i="137"/>
  <c r="G23" i="137"/>
  <c r="Q50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5" i="132" l="1"/>
  <c r="H48" i="121"/>
  <c r="H54" i="121" s="1"/>
  <c r="I51" i="141"/>
  <c r="J51" i="141" s="1"/>
  <c r="I54" i="82"/>
  <c r="I56" i="82" s="1"/>
  <c r="R39" i="132"/>
  <c r="H23" i="51"/>
  <c r="J24" i="140"/>
  <c r="H51" i="93"/>
  <c r="I24" i="70"/>
  <c r="I48" i="71"/>
  <c r="H51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4" i="132"/>
  <c r="J50" i="139"/>
  <c r="I39" i="132"/>
  <c r="Q43" i="132"/>
  <c r="F35" i="141"/>
  <c r="F35" i="142" s="1"/>
  <c r="F48" i="77"/>
  <c r="F54" i="77" s="1"/>
  <c r="F56" i="77" s="1"/>
  <c r="F60" i="77" s="1"/>
  <c r="I27" i="132"/>
  <c r="J43" i="139"/>
  <c r="I46" i="130"/>
  <c r="I44" i="130"/>
  <c r="I47" i="53"/>
  <c r="I48" i="53" s="1"/>
  <c r="I47" i="77"/>
  <c r="I48" i="77" s="1"/>
  <c r="F47" i="140"/>
  <c r="J50" i="138"/>
  <c r="J50" i="140"/>
  <c r="I44" i="132"/>
  <c r="F48" i="111"/>
  <c r="F54" i="111" s="1"/>
  <c r="F56" i="111" s="1"/>
  <c r="F60" i="111" s="1"/>
  <c r="F62" i="111" s="1"/>
  <c r="I32" i="132"/>
  <c r="I19" i="132"/>
  <c r="I21" i="132"/>
  <c r="F48" i="71"/>
  <c r="F54" i="71" s="1"/>
  <c r="F56" i="71" s="1"/>
  <c r="F60" i="71" s="1"/>
  <c r="F62" i="71" s="1"/>
  <c r="I26" i="132"/>
  <c r="I33" i="132"/>
  <c r="F48" i="76"/>
  <c r="F54" i="76" s="1"/>
  <c r="F56" i="76" s="1"/>
  <c r="F60" i="76" s="1"/>
  <c r="F62" i="76" s="1"/>
  <c r="H36" i="132"/>
  <c r="F48" i="122"/>
  <c r="F54" i="122" s="1"/>
  <c r="F56" i="82"/>
  <c r="F60" i="82" s="1"/>
  <c r="I60" i="82" s="1"/>
  <c r="I48" i="112"/>
  <c r="H33" i="132"/>
  <c r="H34" i="132" s="1"/>
  <c r="F48" i="112"/>
  <c r="F54" i="112" s="1"/>
  <c r="H13" i="51"/>
  <c r="I48" i="69"/>
  <c r="H51" i="71"/>
  <c r="I51" i="71" s="1"/>
  <c r="H51" i="53"/>
  <c r="I51" i="53" s="1"/>
  <c r="I48" i="70"/>
  <c r="H12" i="132"/>
  <c r="H16" i="132" s="1"/>
  <c r="H19" i="132"/>
  <c r="P16" i="132"/>
  <c r="H24" i="69"/>
  <c r="H20" i="132"/>
  <c r="I48" i="126"/>
  <c r="H48" i="132"/>
  <c r="I35" i="120"/>
  <c r="I47" i="120" s="1"/>
  <c r="I48" i="120" s="1"/>
  <c r="F47" i="120"/>
  <c r="H39" i="132"/>
  <c r="H51" i="111"/>
  <c r="I51" i="111" s="1"/>
  <c r="P32" i="132"/>
  <c r="R25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2" i="132"/>
  <c r="Q46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8" i="132" s="1"/>
  <c r="L38" i="132" s="1"/>
  <c r="H38" i="132"/>
  <c r="J28" i="140"/>
  <c r="G33" i="135"/>
  <c r="J26" i="138"/>
  <c r="J33" i="138" s="1"/>
  <c r="G33" i="138"/>
  <c r="I36" i="132"/>
  <c r="F48" i="113"/>
  <c r="F54" i="113" s="1"/>
  <c r="I33" i="138"/>
  <c r="H48" i="97"/>
  <c r="H54" i="97" s="1"/>
  <c r="H56" i="97" s="1"/>
  <c r="H60" i="97" s="1"/>
  <c r="H62" i="97" s="1"/>
  <c r="Q24" i="132"/>
  <c r="Q28" i="132" s="1"/>
  <c r="I51" i="77"/>
  <c r="I51" i="138"/>
  <c r="R36" i="132"/>
  <c r="H20" i="51"/>
  <c r="P20" i="132"/>
  <c r="H51" i="70"/>
  <c r="I51" i="70" s="1"/>
  <c r="H48" i="70"/>
  <c r="I33" i="137"/>
  <c r="J31" i="132"/>
  <c r="L31" i="132" s="1"/>
  <c r="J17" i="51"/>
  <c r="I12" i="132"/>
  <c r="F48" i="23"/>
  <c r="F54" i="23" s="1"/>
  <c r="I33" i="142"/>
  <c r="J38" i="141"/>
  <c r="H48" i="115"/>
  <c r="H54" i="115" s="1"/>
  <c r="Q38" i="132"/>
  <c r="Q40" i="132" s="1"/>
  <c r="F40" i="96"/>
  <c r="E47" i="96"/>
  <c r="Q48" i="132"/>
  <c r="Q52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8" i="132"/>
  <c r="I24" i="132"/>
  <c r="F48" i="97"/>
  <c r="F54" i="97" s="1"/>
  <c r="J26" i="140"/>
  <c r="G33" i="140"/>
  <c r="G33" i="139"/>
  <c r="J26" i="139"/>
  <c r="J33" i="139" s="1"/>
  <c r="I46" i="119"/>
  <c r="P28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2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1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49" i="132"/>
  <c r="H52" i="132" s="1"/>
  <c r="F48" i="126"/>
  <c r="F54" i="126" s="1"/>
  <c r="I51" i="132"/>
  <c r="H56" i="76"/>
  <c r="H60" i="76" s="1"/>
  <c r="I54" i="76"/>
  <c r="I56" i="76" s="1"/>
  <c r="J36" i="135"/>
  <c r="F48" i="93"/>
  <c r="F54" i="93" s="1"/>
  <c r="I15" i="132"/>
  <c r="F48" i="70"/>
  <c r="F54" i="70" s="1"/>
  <c r="I20" i="132"/>
  <c r="I51" i="135"/>
  <c r="J51" i="135" s="1"/>
  <c r="I51" i="124"/>
  <c r="I50" i="132"/>
  <c r="F48" i="125"/>
  <c r="F54" i="125" s="1"/>
  <c r="R33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6" i="132"/>
  <c r="H54" i="125"/>
  <c r="H56" i="125" s="1"/>
  <c r="H60" i="125" s="1"/>
  <c r="H62" i="125" s="1"/>
  <c r="F47" i="124"/>
  <c r="Q16" i="132"/>
  <c r="Q22" i="132"/>
  <c r="I36" i="127"/>
  <c r="P52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0" i="132"/>
  <c r="Q34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3" i="132"/>
  <c r="H25" i="51"/>
  <c r="I51" i="93"/>
  <c r="I51" i="136"/>
  <c r="F36" i="130"/>
  <c r="E47" i="130"/>
  <c r="H24" i="51"/>
  <c r="F56" i="69"/>
  <c r="F60" i="69" s="1"/>
  <c r="F62" i="77"/>
  <c r="F62" i="53"/>
  <c r="F62" i="121"/>
  <c r="J32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0" i="132"/>
  <c r="G47" i="140"/>
  <c r="J37" i="135"/>
  <c r="J40" i="135"/>
  <c r="J42" i="135"/>
  <c r="J44" i="135"/>
  <c r="J46" i="135"/>
  <c r="J41" i="138"/>
  <c r="J45" i="138"/>
  <c r="P34" i="132"/>
  <c r="P46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39" i="132" s="1"/>
  <c r="H54" i="132"/>
  <c r="J35" i="141"/>
  <c r="G35" i="142"/>
  <c r="J35" i="142" s="1"/>
  <c r="H5" i="51"/>
  <c r="R13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1" i="132"/>
  <c r="L21" i="132" s="1"/>
  <c r="J14" i="51"/>
  <c r="J26" i="132"/>
  <c r="L26" i="132" s="1"/>
  <c r="I54" i="135"/>
  <c r="I56" i="135" s="1"/>
  <c r="I60" i="135" s="1"/>
  <c r="I62" i="135" s="1"/>
  <c r="H40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19" i="132"/>
  <c r="P22" i="132" s="1"/>
  <c r="H48" i="69"/>
  <c r="F48" i="120"/>
  <c r="F54" i="120" s="1"/>
  <c r="I43" i="132"/>
  <c r="R42" i="132"/>
  <c r="H8" i="51"/>
  <c r="R18" i="132"/>
  <c r="F56" i="123"/>
  <c r="F60" i="123" s="1"/>
  <c r="I54" i="123"/>
  <c r="I56" i="123" s="1"/>
  <c r="H28" i="51"/>
  <c r="R48" i="132"/>
  <c r="I40" i="96"/>
  <c r="I47" i="96" s="1"/>
  <c r="I48" i="96" s="1"/>
  <c r="F47" i="96"/>
  <c r="G40" i="139"/>
  <c r="F56" i="23"/>
  <c r="F60" i="23" s="1"/>
  <c r="I54" i="23"/>
  <c r="I56" i="23" s="1"/>
  <c r="H12" i="51"/>
  <c r="R24" i="132"/>
  <c r="R27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4" i="132"/>
  <c r="J27" i="132"/>
  <c r="J15" i="51"/>
  <c r="I62" i="77"/>
  <c r="J51" i="136"/>
  <c r="F48" i="114"/>
  <c r="F54" i="114" s="1"/>
  <c r="I37" i="132"/>
  <c r="I40" i="132" s="1"/>
  <c r="J43" i="138"/>
  <c r="J44" i="136"/>
  <c r="J36" i="136"/>
  <c r="G47" i="136"/>
  <c r="I18" i="132"/>
  <c r="I22" i="132" s="1"/>
  <c r="H18" i="132"/>
  <c r="H22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0" i="132"/>
  <c r="H30" i="51"/>
  <c r="Q57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4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49" i="132"/>
  <c r="J23" i="134"/>
  <c r="G23" i="142"/>
  <c r="J23" i="142" s="1"/>
  <c r="G62" i="140"/>
  <c r="L32" i="132"/>
  <c r="I62" i="82"/>
  <c r="J14" i="132"/>
  <c r="J6" i="51"/>
  <c r="F62" i="69"/>
  <c r="I36" i="130"/>
  <c r="I47" i="130" s="1"/>
  <c r="F47" i="130"/>
  <c r="I25" i="132"/>
  <c r="I28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0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49" i="132"/>
  <c r="I52" i="132" s="1"/>
  <c r="H7" i="51"/>
  <c r="R15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3" i="132"/>
  <c r="I16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1" i="132"/>
  <c r="R20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7" i="132"/>
  <c r="H21" i="51"/>
  <c r="F62" i="97"/>
  <c r="I60" i="97"/>
  <c r="F62" i="23"/>
  <c r="I60" i="23"/>
  <c r="F48" i="96"/>
  <c r="F54" i="96" s="1"/>
  <c r="I30" i="132"/>
  <c r="I34" i="132" s="1"/>
  <c r="J60" i="137"/>
  <c r="G62" i="137"/>
  <c r="H48" i="130"/>
  <c r="H51" i="130"/>
  <c r="I51" i="130" s="1"/>
  <c r="P57" i="132"/>
  <c r="Q55" i="132"/>
  <c r="F56" i="124"/>
  <c r="F60" i="124" s="1"/>
  <c r="I54" i="124"/>
  <c r="I56" i="124" s="1"/>
  <c r="G62" i="136"/>
  <c r="J60" i="136"/>
  <c r="P56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7" i="132"/>
  <c r="J9" i="51"/>
  <c r="J19" i="132"/>
  <c r="G23" i="51"/>
  <c r="I23" i="51" s="1"/>
  <c r="R52" i="132"/>
  <c r="P55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6" i="132"/>
  <c r="F48" i="129"/>
  <c r="F54" i="129" s="1"/>
  <c r="I42" i="132"/>
  <c r="I46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4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6" i="132"/>
  <c r="Q58" i="132" s="1"/>
  <c r="Q60" i="132" s="1"/>
  <c r="G62" i="135"/>
  <c r="J62" i="135" s="1"/>
  <c r="J60" i="135"/>
  <c r="H55" i="132"/>
  <c r="I54" i="132"/>
  <c r="F48" i="127"/>
  <c r="F54" i="127" s="1"/>
  <c r="L14" i="132"/>
  <c r="L39" i="132"/>
  <c r="S39" i="132"/>
  <c r="T39" i="132"/>
  <c r="F48" i="130"/>
  <c r="F54" i="130" s="1"/>
  <c r="H57" i="132"/>
  <c r="I36" i="128"/>
  <c r="I47" i="128" s="1"/>
  <c r="I48" i="128" s="1"/>
  <c r="F47" i="128"/>
  <c r="G36" i="134"/>
  <c r="H32" i="51"/>
  <c r="R54" i="132"/>
  <c r="H62" i="115"/>
  <c r="I60" i="115"/>
  <c r="I60" i="126"/>
  <c r="F62" i="126"/>
  <c r="R26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7" i="132"/>
  <c r="S27" i="132"/>
  <c r="T27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6" i="132" s="1"/>
  <c r="H26" i="51"/>
  <c r="R44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5" i="132"/>
  <c r="J29" i="51"/>
  <c r="J23" i="51"/>
  <c r="I62" i="112"/>
  <c r="J33" i="51"/>
  <c r="J33" i="132"/>
  <c r="J19" i="51"/>
  <c r="H62" i="111"/>
  <c r="I60" i="111"/>
  <c r="I60" i="71"/>
  <c r="H62" i="71"/>
  <c r="H62" i="53"/>
  <c r="I60" i="53"/>
  <c r="P58" i="132"/>
  <c r="P60" i="132" s="1"/>
  <c r="H62" i="69"/>
  <c r="I60" i="69"/>
  <c r="F62" i="120"/>
  <c r="I60" i="120"/>
  <c r="F56" i="96"/>
  <c r="F60" i="96" s="1"/>
  <c r="I54" i="96"/>
  <c r="I56" i="96" s="1"/>
  <c r="J12" i="132"/>
  <c r="J4" i="51"/>
  <c r="I62" i="23"/>
  <c r="J36" i="132"/>
  <c r="J20" i="51"/>
  <c r="J26" i="51"/>
  <c r="J24" i="51"/>
  <c r="J30" i="51"/>
  <c r="I62" i="113"/>
  <c r="J34" i="51"/>
  <c r="I62" i="123"/>
  <c r="J48" i="132"/>
  <c r="T31" i="132"/>
  <c r="S31" i="132"/>
  <c r="H54" i="130"/>
  <c r="H56" i="130" s="1"/>
  <c r="H60" i="130" s="1"/>
  <c r="H62" i="130" s="1"/>
  <c r="J62" i="137"/>
  <c r="J24" i="132"/>
  <c r="I62" i="97"/>
  <c r="J12" i="51"/>
  <c r="I62" i="140"/>
  <c r="J60" i="140"/>
  <c r="G17" i="51"/>
  <c r="I17" i="51" s="1"/>
  <c r="F62" i="114"/>
  <c r="I60" i="114"/>
  <c r="J50" i="132"/>
  <c r="I62" i="125"/>
  <c r="I62" i="126"/>
  <c r="J51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6" i="132"/>
  <c r="J46" i="134"/>
  <c r="G46" i="142"/>
  <c r="J46" i="142" s="1"/>
  <c r="L19" i="132"/>
  <c r="F62" i="75"/>
  <c r="I60" i="75"/>
  <c r="J15" i="132"/>
  <c r="I62" i="93"/>
  <c r="J7" i="51"/>
  <c r="J62" i="136"/>
  <c r="F62" i="124"/>
  <c r="I60" i="124"/>
  <c r="H58" i="132"/>
  <c r="H60" i="132" s="1"/>
  <c r="H54" i="128"/>
  <c r="H56" i="128" s="1"/>
  <c r="H60" i="128" s="1"/>
  <c r="H62" i="128" s="1"/>
  <c r="J20" i="132"/>
  <c r="I62" i="70"/>
  <c r="J10" i="51"/>
  <c r="G14" i="51"/>
  <c r="I14" i="51" s="1"/>
  <c r="T26" i="132"/>
  <c r="S26" i="132"/>
  <c r="R28" i="132"/>
  <c r="R38" i="132"/>
  <c r="H22" i="51"/>
  <c r="I62" i="115"/>
  <c r="I55" i="132"/>
  <c r="I58" i="132" s="1"/>
  <c r="I60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7" i="132"/>
  <c r="F48" i="128"/>
  <c r="F54" i="128" s="1"/>
  <c r="I54" i="129" l="1"/>
  <c r="I56" i="129" s="1"/>
  <c r="R46" i="132"/>
  <c r="S44" i="132"/>
  <c r="T44" i="132"/>
  <c r="H35" i="51"/>
  <c r="J60" i="139"/>
  <c r="G62" i="139"/>
  <c r="J62" i="139" s="1"/>
  <c r="G48" i="134"/>
  <c r="G54" i="134" s="1"/>
  <c r="G56" i="134" s="1"/>
  <c r="G60" i="134" s="1"/>
  <c r="J62" i="140"/>
  <c r="S45" i="132"/>
  <c r="T45" i="132"/>
  <c r="L45" i="132"/>
  <c r="G27" i="51"/>
  <c r="I27" i="51" s="1"/>
  <c r="L33" i="132"/>
  <c r="T33" i="132"/>
  <c r="S33" i="132"/>
  <c r="G19" i="51"/>
  <c r="I19" i="51" s="1"/>
  <c r="H18" i="51"/>
  <c r="R32" i="132"/>
  <c r="I62" i="111"/>
  <c r="R21" i="132"/>
  <c r="I62" i="71"/>
  <c r="H11" i="51"/>
  <c r="R14" i="132"/>
  <c r="I62" i="53"/>
  <c r="H6" i="51"/>
  <c r="H9" i="51"/>
  <c r="R19" i="132"/>
  <c r="I62" i="69"/>
  <c r="J43" i="132"/>
  <c r="I62" i="120"/>
  <c r="G12" i="51"/>
  <c r="I12" i="51" s="1"/>
  <c r="G28" i="51"/>
  <c r="I28" i="51" s="1"/>
  <c r="G20" i="51"/>
  <c r="I20" i="51" s="1"/>
  <c r="G4" i="51"/>
  <c r="I4" i="51" s="1"/>
  <c r="L12" i="132"/>
  <c r="S12" i="132"/>
  <c r="T12" i="132"/>
  <c r="F62" i="96"/>
  <c r="I60" i="96"/>
  <c r="S24" i="132"/>
  <c r="L24" i="132"/>
  <c r="T24" i="132"/>
  <c r="L48" i="132"/>
  <c r="S48" i="132"/>
  <c r="T48" i="132"/>
  <c r="S36" i="132"/>
  <c r="L36" i="132"/>
  <c r="T36" i="132"/>
  <c r="F56" i="128"/>
  <c r="F60" i="128" s="1"/>
  <c r="I54" i="128"/>
  <c r="I56" i="128" s="1"/>
  <c r="J51" i="134"/>
  <c r="I51" i="142"/>
  <c r="T38" i="132"/>
  <c r="S38" i="132"/>
  <c r="R40" i="132"/>
  <c r="G10" i="51"/>
  <c r="I10" i="51" s="1"/>
  <c r="R55" i="132"/>
  <c r="H33" i="51"/>
  <c r="J49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0" i="132"/>
  <c r="S50" i="132"/>
  <c r="T50" i="132"/>
  <c r="J21" i="51"/>
  <c r="J27" i="51"/>
  <c r="J25" i="51"/>
  <c r="I62" i="114"/>
  <c r="J37" i="132"/>
  <c r="J31" i="51"/>
  <c r="J35" i="51"/>
  <c r="J47" i="134"/>
  <c r="J48" i="134" s="1"/>
  <c r="J54" i="134" s="1"/>
  <c r="J56" i="134" s="1"/>
  <c r="J13" i="132"/>
  <c r="J5" i="51"/>
  <c r="I62" i="24"/>
  <c r="G22" i="51"/>
  <c r="I22" i="51" s="1"/>
  <c r="L20" i="132"/>
  <c r="S20" i="132"/>
  <c r="T20" i="132"/>
  <c r="L15" i="132"/>
  <c r="S15" i="132"/>
  <c r="T15" i="132"/>
  <c r="J25" i="132"/>
  <c r="I62" i="75"/>
  <c r="J13" i="51"/>
  <c r="F62" i="129"/>
  <c r="I60" i="129"/>
  <c r="F62" i="119"/>
  <c r="I60" i="119"/>
  <c r="J18" i="132"/>
  <c r="I62" i="108"/>
  <c r="J8" i="51"/>
  <c r="F62" i="130"/>
  <c r="I60" i="130"/>
  <c r="G62" i="134"/>
  <c r="L51" i="132"/>
  <c r="S51" i="132"/>
  <c r="T51" i="132"/>
  <c r="G30" i="51"/>
  <c r="I30" i="51" s="1"/>
  <c r="I54" i="134"/>
  <c r="I56" i="134" s="1"/>
  <c r="I60" i="134" s="1"/>
  <c r="I62" i="134" s="1"/>
  <c r="G18" i="51" l="1"/>
  <c r="I18" i="51" s="1"/>
  <c r="S32" i="132"/>
  <c r="T32" i="132"/>
  <c r="R34" i="132"/>
  <c r="G11" i="51"/>
  <c r="I11" i="51" s="1"/>
  <c r="T21" i="132"/>
  <c r="S21" i="132"/>
  <c r="G6" i="51"/>
  <c r="I6" i="51" s="1"/>
  <c r="R16" i="132"/>
  <c r="S14" i="132"/>
  <c r="T14" i="132"/>
  <c r="T19" i="132"/>
  <c r="R22" i="132"/>
  <c r="S19" i="132"/>
  <c r="G9" i="51"/>
  <c r="I9" i="51" s="1"/>
  <c r="G25" i="51"/>
  <c r="I25" i="51" s="1"/>
  <c r="T43" i="132"/>
  <c r="L43" i="132"/>
  <c r="S43" i="132"/>
  <c r="I62" i="96"/>
  <c r="J16" i="51"/>
  <c r="J30" i="132"/>
  <c r="J62" i="134"/>
  <c r="G62" i="142"/>
  <c r="J57" i="132"/>
  <c r="I62" i="130"/>
  <c r="G8" i="51"/>
  <c r="I8" i="51" s="1"/>
  <c r="J28" i="132"/>
  <c r="L25" i="132"/>
  <c r="S25" i="132"/>
  <c r="T25" i="132"/>
  <c r="G5" i="51"/>
  <c r="I5" i="51" s="1"/>
  <c r="L13" i="132"/>
  <c r="J16" i="132"/>
  <c r="S13" i="132"/>
  <c r="T13" i="132"/>
  <c r="G21" i="51"/>
  <c r="I21" i="51" s="1"/>
  <c r="G29" i="51"/>
  <c r="J51" i="142"/>
  <c r="I54" i="142"/>
  <c r="I56" i="142" s="1"/>
  <c r="I60" i="142" s="1"/>
  <c r="I62" i="142" s="1"/>
  <c r="J60" i="134"/>
  <c r="L18" i="132"/>
  <c r="S18" i="132"/>
  <c r="J22" i="132"/>
  <c r="T18" i="132"/>
  <c r="J42" i="132"/>
  <c r="I62" i="119"/>
  <c r="J56" i="132"/>
  <c r="I62" i="129"/>
  <c r="G13" i="51"/>
  <c r="I13" i="51" s="1"/>
  <c r="L37" i="132"/>
  <c r="S37" i="132"/>
  <c r="J40" i="132"/>
  <c r="S40" i="132" s="1"/>
  <c r="T37" i="132"/>
  <c r="G56" i="142"/>
  <c r="J54" i="132"/>
  <c r="I62" i="127"/>
  <c r="L49" i="132"/>
  <c r="S49" i="132"/>
  <c r="J52" i="132"/>
  <c r="T49" i="132"/>
  <c r="R58" i="132"/>
  <c r="F62" i="128"/>
  <c r="I60" i="128"/>
  <c r="T40" i="132"/>
  <c r="I29" i="51" l="1"/>
  <c r="L30" i="132"/>
  <c r="J34" i="132"/>
  <c r="S30" i="132"/>
  <c r="T30" i="132"/>
  <c r="G16" i="51"/>
  <c r="I16" i="51" s="1"/>
  <c r="J55" i="132"/>
  <c r="J58" i="132" s="1"/>
  <c r="S58" i="132" s="1"/>
  <c r="I62" i="128"/>
  <c r="G32" i="51"/>
  <c r="I32" i="51" s="1"/>
  <c r="J56" i="142"/>
  <c r="G60" i="142"/>
  <c r="J60" i="142" s="1"/>
  <c r="G24" i="51"/>
  <c r="I24" i="51" s="1"/>
  <c r="R60" i="132"/>
  <c r="S52" i="132"/>
  <c r="T52" i="132"/>
  <c r="L54" i="132"/>
  <c r="S54" i="132"/>
  <c r="T54" i="132"/>
  <c r="L56" i="132"/>
  <c r="S56" i="132"/>
  <c r="T56" i="132"/>
  <c r="L42" i="132"/>
  <c r="J46" i="132"/>
  <c r="S42" i="132"/>
  <c r="T42" i="132"/>
  <c r="S22" i="132"/>
  <c r="T22" i="132"/>
  <c r="S16" i="132"/>
  <c r="T16" i="132"/>
  <c r="S57" i="132"/>
  <c r="L57" i="132"/>
  <c r="T57" i="132"/>
  <c r="J54" i="142"/>
  <c r="G34" i="51"/>
  <c r="I34" i="51" s="1"/>
  <c r="S28" i="132"/>
  <c r="T28" i="132"/>
  <c r="G35" i="51"/>
  <c r="I35" i="51" s="1"/>
  <c r="J62" i="142"/>
  <c r="J60" i="132" l="1"/>
  <c r="T60" i="132" s="1"/>
  <c r="T34" i="132"/>
  <c r="S34" i="132"/>
  <c r="S46" i="132"/>
  <c r="T46" i="132"/>
  <c r="S55" i="132"/>
  <c r="L55" i="132"/>
  <c r="T55" i="132"/>
  <c r="T58" i="132"/>
  <c r="G33" i="51"/>
  <c r="I33" i="51" s="1"/>
  <c r="S60" i="132" l="1"/>
  <c r="L60" i="132"/>
  <c r="K60" i="132" s="1"/>
  <c r="M57" i="132" l="1"/>
  <c r="N57" i="132" s="1"/>
  <c r="O57" i="132" s="1"/>
  <c r="M55" i="132"/>
  <c r="N55" i="132" s="1"/>
  <c r="O55" i="132" s="1"/>
  <c r="M45" i="132"/>
  <c r="N45" i="132" s="1"/>
  <c r="O45" i="132" s="1"/>
  <c r="M13" i="132"/>
  <c r="N13" i="132" s="1"/>
  <c r="O13" i="132" s="1"/>
  <c r="M19" i="132"/>
  <c r="N19" i="132" s="1"/>
  <c r="O19" i="132" s="1"/>
  <c r="M54" i="132"/>
  <c r="N54" i="132" s="1"/>
  <c r="M43" i="132"/>
  <c r="N43" i="132" s="1"/>
  <c r="O43" i="132" s="1"/>
  <c r="M21" i="132"/>
  <c r="N21" i="132" s="1"/>
  <c r="O21" i="132" s="1"/>
  <c r="M39" i="132"/>
  <c r="N39" i="132" s="1"/>
  <c r="O39" i="132" s="1"/>
  <c r="M50" i="132"/>
  <c r="N50" i="132" s="1"/>
  <c r="O50" i="132" s="1"/>
  <c r="M14" i="132"/>
  <c r="N14" i="132" s="1"/>
  <c r="O14" i="132" s="1"/>
  <c r="M18" i="132"/>
  <c r="N18" i="132" s="1"/>
  <c r="M56" i="132"/>
  <c r="N56" i="132" s="1"/>
  <c r="O56" i="132" s="1"/>
  <c r="M51" i="132"/>
  <c r="N51" i="132" s="1"/>
  <c r="O51" i="132" s="1"/>
  <c r="M42" i="132"/>
  <c r="N42" i="132" s="1"/>
  <c r="M48" i="132"/>
  <c r="N48" i="132" s="1"/>
  <c r="M38" i="132"/>
  <c r="N38" i="132" s="1"/>
  <c r="O38" i="132" s="1"/>
  <c r="M33" i="132"/>
  <c r="N33" i="132" s="1"/>
  <c r="O33" i="132" s="1"/>
  <c r="M27" i="132"/>
  <c r="N27" i="132" s="1"/>
  <c r="O27" i="132" s="1"/>
  <c r="M49" i="132"/>
  <c r="N49" i="132" s="1"/>
  <c r="O49" i="132" s="1"/>
  <c r="M15" i="132"/>
  <c r="N15" i="132" s="1"/>
  <c r="O15" i="132" s="1"/>
  <c r="M32" i="132"/>
  <c r="N32" i="132" s="1"/>
  <c r="O32" i="132" s="1"/>
  <c r="M24" i="132"/>
  <c r="N24" i="132" s="1"/>
  <c r="M25" i="132"/>
  <c r="N25" i="132" s="1"/>
  <c r="O25" i="132" s="1"/>
  <c r="M37" i="132"/>
  <c r="N37" i="132" s="1"/>
  <c r="O37" i="132" s="1"/>
  <c r="M44" i="132"/>
  <c r="N44" i="132" s="1"/>
  <c r="O44" i="132" s="1"/>
  <c r="M12" i="132"/>
  <c r="N12" i="132" s="1"/>
  <c r="M20" i="132"/>
  <c r="N20" i="132" s="1"/>
  <c r="O20" i="132" s="1"/>
  <c r="M26" i="132"/>
  <c r="N26" i="132" s="1"/>
  <c r="O26" i="132" s="1"/>
  <c r="M36" i="132"/>
  <c r="N36" i="132" s="1"/>
  <c r="M30" i="132"/>
  <c r="N30" i="132" s="1"/>
  <c r="M31" i="132"/>
  <c r="N31" i="132" s="1"/>
  <c r="O31" i="132" s="1"/>
  <c r="N34" i="132" l="1"/>
  <c r="O30" i="132"/>
  <c r="O34" i="132" s="1"/>
  <c r="O12" i="132"/>
  <c r="O16" i="132" s="1"/>
  <c r="N16" i="132"/>
  <c r="O24" i="132"/>
  <c r="O28" i="132" s="1"/>
  <c r="N28" i="132"/>
  <c r="N46" i="132"/>
  <c r="O42" i="132"/>
  <c r="O46" i="132" s="1"/>
  <c r="O36" i="132"/>
  <c r="O40" i="132" s="1"/>
  <c r="N40" i="132"/>
  <c r="N52" i="132"/>
  <c r="O48" i="132"/>
  <c r="O52" i="132" s="1"/>
  <c r="N22" i="132"/>
  <c r="O18" i="132"/>
  <c r="O22" i="132" s="1"/>
  <c r="N58" i="132"/>
  <c r="O54" i="132"/>
  <c r="O58" i="132" s="1"/>
  <c r="N60" i="132" l="1"/>
  <c r="M60" i="132" s="1"/>
  <c r="O60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<sst xmlns="http://schemas.openxmlformats.org/spreadsheetml/2006/main" count="2764" uniqueCount="215">
  <si>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</si>
  <si>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</si>
  <si>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</si>
  <si>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</si>
  <si>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</si>
  <si>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</si>
  <si>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</si>
  <si>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</si>
  <si>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</si>
  <si>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</si>
  <si>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</si>
  <si>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</si>
  <si>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</si>
  <si>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</si>
  <si>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</si>
  <si>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</si>
  <si>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</si>
  <si>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</si>
  <si>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</si>
  <si>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</si>
  <si>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</si>
  <si>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</si>
  <si>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</si>
  <si>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</si>
  <si>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</si>
  <si>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</si>
  <si>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</si>
  <si>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</si>
  <si>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</si>
  <si>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</si>
  <si>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</si>
  <si>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</si>
  <si>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</si>
  <si>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</si>
  <si>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</si>
  <si>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</si>
  <si>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</si>
  <si>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</si>
  <si>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</si>
  <si>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</si>
  <si>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</si>
  <si>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</si>
  <si>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</si>
  <si>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</si>
  <si>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</si>
  <si>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</si>
  <si>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</si>
  <si>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</si>
  <si>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</si>
  <si>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</si>
  <si>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</si>
  <si>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</si>
  <si>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</si>
  <si>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</si>
  <si>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</si>
  <si>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</si>
  <si>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</si>
  <si>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</si>
  <si>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</si>
  <si>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</si>
  <si>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</si>
  <si>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</si>
  <si>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</si>
  <si>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</si>
  <si>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</si>
  <si>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</si>
  <si>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</si>
  <si>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</si>
  <si>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</si>
  <si>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</si>
  <si>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</si>
  <si>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</si>
  <si>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</si>
  <si>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</si>
  <si>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</si>
  <si>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</si>
  <si>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</si>
  <si>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</si>
  <si>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</si>
  <si>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</si>
  <si>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</si>
  <si>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</si>
  <si>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</si>
  <si>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</si>
  <si>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</si>
  <si>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</si>
  <si>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</si>
  <si>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</si>
  <si>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</si>
  <si>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</si>
  <si>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</si>
  <si>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</si>
  <si>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</si>
  <si>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</si>
  <si>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</si>
  <si>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</si>
  <si>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</si>
  <si>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</si>
  <si>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</si>
  <si>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</si>
  <si>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</si>
  <si>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</si>
  <si>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</si>
  <si>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</si>
  <si>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</si>
  <si>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</si>
  <si>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</si>
  <si>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</si>
  <si>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</si>
  <si>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</si>
  <si>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</si>
  <si>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</si>
  <si>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</si>
  <si>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</si>
  <si>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</si>
  <si>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</si>
  <si>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</si>
  <si>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</si>
  <si>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</si>
  <si>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</si>
  <si>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</si>
  <si>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</si>
  <si>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</si>
  <si>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</si>
  <si>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</si>
  <si>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</si>
  <si>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</si>
  <si>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</si>
  <si>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</si>
  <si>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</si>
  <si>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</si>
  <si>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</si>
  <si>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</si>
  <si>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</si>
  <si>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</si>
  <si>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</si>
  <si>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</si>
  <si>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</si>
  <si>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</si>
  <si>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</si>
  <si>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</si>
  <si>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</si>
  <si>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</si>
  <si>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</si>
  <si>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</si>
  <si>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</si>
  <si>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</si>
  <si>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</si>
  <si>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</si>
  <si>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</si>
  <si>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</si>
  <si>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</si>
  <si>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</si>
  <si>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</si>
  <si>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</si>
  <si>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</si>
  <si>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</si>
  <si>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</si>
  <si>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</si>
  <si>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</si>
  <si>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</si>
  <si>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</si>
  <si>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</si>
  <si>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</si>
  <si>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</si>
  <si>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</si>
  <si>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</si>
  <si>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</si>
  <si>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</si>
  <si>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</si>
  <si>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</si>
  <si>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</si>
  <si>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</si>
  <si>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</si>
  <si>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</si>
  <si>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</si>
  <si>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</si>
  <si>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</si>
  <si>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</si>
  <si>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</si>
  <si>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</si>
  <si>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</si>
  <si>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</si>
  <si>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</si>
  <si>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</si>
  <si>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</si>
  <si>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</si>
  <si>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</si>
  <si>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</si>
  <si>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</si>
  <si>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</si>
  <si>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</si>
  <si>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</si>
  <si>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</si>
  <si>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</si>
  <si>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</si>
  <si>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</si>
  <si>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</si>
  <si>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</si>
  <si>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 xml:space="preserve">DI SEGUITO (IN ROSSO) SI RIPORTA LA NOTA AGGIUNTIVA PER UNIVERSITA'/DIPARTIMENTI  E ENTI PUBBLICI DI RICERCA (TUTTO DA CONSIDERARE COME COFINANZIAMENTO): </t>
  </si>
  <si>
    <t>RIC</t>
  </si>
  <si>
    <t>SSC</t>
  </si>
  <si>
    <t>WP 2000</t>
  </si>
  <si>
    <t>WP 4000</t>
  </si>
  <si>
    <t>WP 5000</t>
  </si>
  <si>
    <t>WP 6000</t>
  </si>
  <si>
    <t>WP 7000</t>
  </si>
  <si>
    <t xml:space="preserve">Art. 25 c. 5 </t>
  </si>
  <si>
    <r>
      <t>Regolamento</t>
    </r>
    <r>
      <rPr>
        <b/>
        <sz val="11"/>
        <rFont val="Calibri"/>
        <family val="2"/>
      </rPr>
      <t xml:space="preserve"> CE 651/2014 </t>
    </r>
  </si>
  <si>
    <t>Grandi Imprese e altri</t>
  </si>
  <si>
    <t>Piccola Impresa e microimpresa</t>
  </si>
  <si>
    <t>Media Impresa</t>
  </si>
  <si>
    <t>Art. 25 c.5</t>
  </si>
  <si>
    <t>rendicontazione bando Payloads OT-ALL.6 AL CONTRATTO</t>
  </si>
  <si>
    <t>Studi di fattibilità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</si>
</sst>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6" fontId="1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05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1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5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5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69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0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0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1" fontId="13" fillId="0" borderId="39" xfId="38" applyNumberFormat="1" applyFont="1" applyFill="1" applyBorder="1"/>
    <xf numFmtId="171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0" fontId="8" fillId="26" borderId="36" xfId="0" applyNumberFormat="1" applyFont="1" applyFill="1" applyBorder="1" applyAlignment="1" applyProtection="1">
      <alignment horizontal="right"/>
      <protection hidden="1"/>
    </xf>
    <xf numFmtId="170" fontId="8" fillId="26" borderId="27" xfId="0" applyNumberFormat="1" applyFont="1" applyFill="1" applyBorder="1" applyAlignment="1" applyProtection="1">
      <alignment horizontal="right"/>
      <protection hidden="1"/>
    </xf>
    <xf numFmtId="170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69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4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8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5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5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5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2" fontId="1" fillId="24" borderId="29" xfId="41" applyNumberFormat="1" applyFont="1" applyFill="1" applyBorder="1" applyProtection="1">
      <protection locked="0"/>
    </xf>
    <xf numFmtId="172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44" fontId="7" fillId="0" borderId="27" xfId="47" applyFont="1" applyFill="1" applyBorder="1" applyAlignment="1" applyProtection="1">
      <alignment wrapText="1"/>
    </xf>
    <xf numFmtId="44" fontId="7" fillId="0" borderId="23" xfId="47" applyFont="1" applyFill="1" applyBorder="1" applyAlignment="1" applyProtection="1">
      <alignment wrapText="1"/>
    </xf>
    <xf numFmtId="44" fontId="57" fillId="0" borderId="83" xfId="40" applyNumberFormat="1" applyFont="1" applyBorder="1" applyAlignment="1" applyProtection="1">
      <alignment wrapText="1"/>
    </xf>
    <xf numFmtId="4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4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44" fontId="7" fillId="0" borderId="57" xfId="47" applyFont="1" applyFill="1" applyBorder="1" applyAlignment="1" applyProtection="1">
      <alignment wrapText="1"/>
    </xf>
    <xf numFmtId="4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44" fontId="7" fillId="0" borderId="34" xfId="47" applyFont="1" applyFill="1" applyBorder="1" applyAlignment="1" applyProtection="1">
      <alignment wrapText="1"/>
    </xf>
    <xf numFmtId="4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44" fontId="73" fillId="0" borderId="40" xfId="40" applyNumberFormat="1" applyFont="1" applyBorder="1" applyAlignment="1" applyProtection="1">
      <alignment vertical="center"/>
    </xf>
    <xf numFmtId="44" fontId="73" fillId="0" borderId="83" xfId="40" applyNumberFormat="1" applyFont="1" applyBorder="1" applyAlignment="1" applyProtection="1">
      <alignment vertical="center"/>
    </xf>
    <xf numFmtId="169" fontId="73" fillId="0" borderId="40" xfId="43" applyNumberFormat="1" applyFont="1" applyBorder="1" applyAlignment="1" applyProtection="1">
      <alignment vertical="center"/>
    </xf>
    <xf numFmtId="4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69" fontId="1" fillId="0" borderId="29" xfId="43" applyNumberFormat="1" applyFont="1" applyFill="1" applyBorder="1" applyProtection="1"/>
    <xf numFmtId="169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8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8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5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5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5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5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5" fontId="3" fillId="0" borderId="22" xfId="41" applyNumberFormat="1" applyFill="1" applyBorder="1" applyProtection="1"/>
    <xf numFmtId="165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69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5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5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5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5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5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5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44" fontId="87" fillId="0" borderId="27" xfId="47" applyFont="1" applyFill="1" applyBorder="1" applyAlignment="1" applyProtection="1">
      <alignment wrapText="1"/>
    </xf>
    <xf numFmtId="4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44" fontId="90" fillId="0" borderId="40" xfId="40" applyNumberFormat="1" applyFont="1" applyBorder="1" applyAlignment="1" applyProtection="1">
      <alignment vertical="center"/>
    </xf>
    <xf numFmtId="4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8" fontId="87" fillId="0" borderId="57" xfId="41" applyNumberFormat="1" applyFont="1" applyFill="1" applyBorder="1" applyProtection="1"/>
    <xf numFmtId="165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5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5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5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2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6" fillId="0" borderId="0" xfId="40" applyFont="1" applyProtection="1"/>
    <xf numFmtId="0" fontId="66" fillId="0" borderId="38" xfId="40" applyFont="1" applyBorder="1" applyProtection="1"/>
    <xf numFmtId="0" fontId="65" fillId="0" borderId="27" xfId="40" applyFont="1" applyBorder="1" applyAlignment="1" applyProtection="1">
      <alignment horizontal="center"/>
    </xf>
    <xf numFmtId="0" fontId="65" fillId="0" borderId="23" xfId="40" applyFont="1" applyBorder="1" applyAlignment="1" applyProtection="1">
      <alignment horizontal="center"/>
    </xf>
    <xf numFmtId="0" fontId="94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4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93" fillId="0" borderId="27" xfId="40" applyFont="1" applyBorder="1" applyAlignment="1" applyProtection="1">
      <alignment vertical="center"/>
    </xf>
    <xf numFmtId="0" fontId="66" fillId="0" borderId="27" xfId="40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5" fillId="0" borderId="0" xfId="0" applyFont="1" applyBorder="1" applyAlignment="1">
      <alignment horizontal="left" vertical="top" wrapText="1"/>
    </xf>
    <xf numFmtId="0" fontId="66" fillId="0" borderId="0" xfId="40" applyFont="1" applyBorder="1" applyProtection="1"/>
    <xf numFmtId="0" fontId="95" fillId="33" borderId="27" xfId="0" applyFont="1" applyFill="1" applyBorder="1" applyAlignment="1">
      <alignment horizontal="left" vertical="top" wrapText="1"/>
    </xf>
    <xf numFmtId="0" fontId="96" fillId="0" borderId="0" xfId="0" applyFont="1" applyAlignment="1">
      <alignment horizontal="justify" vertical="center"/>
    </xf>
    <xf numFmtId="0" fontId="96" fillId="0" borderId="0" xfId="0" applyFont="1"/>
    <xf numFmtId="0" fontId="93" fillId="0" borderId="24" xfId="40" applyFont="1" applyBorder="1" applyAlignment="1" applyProtection="1">
      <alignment vertical="center"/>
    </xf>
    <xf numFmtId="9" fontId="45" fillId="24" borderId="24" xfId="40" applyNumberFormat="1" applyFont="1" applyFill="1" applyBorder="1" applyAlignment="1" applyProtection="1">
      <alignment horizontal="center"/>
      <protection locked="0"/>
    </xf>
    <xf numFmtId="0" fontId="45" fillId="0" borderId="27" xfId="40" applyBorder="1" applyProtection="1"/>
    <xf numFmtId="0" fontId="66" fillId="33" borderId="108" xfId="40" applyFont="1" applyFill="1" applyBorder="1" applyAlignment="1" applyProtection="1">
      <alignment horizontal="center" vertical="center" wrapText="1"/>
    </xf>
    <xf numFmtId="0" fontId="66" fillId="0" borderId="108" xfId="40" applyFont="1" applyBorder="1" applyProtection="1"/>
    <xf numFmtId="0" fontId="45" fillId="0" borderId="108" xfId="40" applyFont="1" applyBorder="1" applyProtection="1"/>
    <xf numFmtId="0" fontId="97" fillId="0" borderId="52" xfId="0" applyFont="1" applyBorder="1"/>
    <xf numFmtId="0" fontId="97" fillId="33" borderId="40" xfId="0" applyFont="1" applyFill="1" applyBorder="1" applyAlignment="1">
      <alignment horizontal="center" vertical="center"/>
    </xf>
    <xf numFmtId="0" fontId="97" fillId="33" borderId="37" xfId="0" applyFont="1" applyFill="1" applyBorder="1" applyAlignment="1">
      <alignment horizontal="center" vertical="center"/>
    </xf>
    <xf numFmtId="0" fontId="97" fillId="33" borderId="41" xfId="0" applyFont="1" applyFill="1" applyBorder="1" applyAlignment="1">
      <alignment horizontal="center" vertical="center"/>
    </xf>
    <xf numFmtId="0" fontId="97" fillId="33" borderId="42" xfId="0" applyFont="1" applyFill="1" applyBorder="1" applyAlignment="1">
      <alignment horizontal="center" vertical="center"/>
    </xf>
    <xf numFmtId="0" fontId="98" fillId="0" borderId="27" xfId="40" applyFont="1" applyBorder="1" applyAlignment="1" applyProtection="1">
      <alignment horizont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54" xfId="40" applyFont="1" applyFill="1" applyBorder="1" applyAlignment="1" applyProtection="1">
      <alignment horizontal="left" vertical="center" wrapText="1"/>
      <protection locked="0"/>
    </xf>
    <xf numFmtId="0" fontId="7" fillId="24" borderId="16" xfId="40" applyFont="1" applyFill="1" applyBorder="1" applyAlignment="1" applyProtection="1">
      <alignment horizontal="left" vertical="center" wrapText="1"/>
      <protection locked="0"/>
    </xf>
    <xf numFmtId="0" fontId="7" fillId="24" borderId="106" xfId="40" applyFont="1" applyFill="1" applyBorder="1" applyAlignment="1" applyProtection="1">
      <alignment horizontal="left" vertical="center" wrapText="1"/>
      <protection locked="0"/>
    </xf>
    <xf numFmtId="0" fontId="7" fillId="24" borderId="0" xfId="40" applyFont="1" applyFill="1" applyBorder="1" applyAlignment="1" applyProtection="1">
      <alignment horizontal="left" vertical="center" wrapText="1"/>
      <protection locked="0"/>
    </xf>
    <xf numFmtId="0" fontId="7" fillId="24" borderId="15" xfId="40" applyFont="1" applyFill="1" applyBorder="1" applyAlignment="1" applyProtection="1">
      <alignment horizontal="left" vertical="center" wrapText="1"/>
      <protection locked="0"/>
    </xf>
    <xf numFmtId="0" fontId="7" fillId="24" borderId="14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4" fontId="1" fillId="24" borderId="18" xfId="41" applyNumberFormat="1" applyFont="1" applyFill="1" applyBorder="1" applyAlignment="1" applyProtection="1">
      <alignment horizontal="left"/>
      <protection locked="0"/>
    </xf>
    <xf numFmtId="164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4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160020</xdr:rowOff>
    </xdr:from>
    <xdr:to>
      <xdr:col>20</xdr:col>
      <xdr:colOff>556260</xdr:colOff>
      <xdr:row>46</xdr:row>
      <xdr:rowOff>160020</xdr:rowOff>
    </xdr:to>
    <xdr:pic>
      <xdr:nvPicPr>
        <xdr:cNvPr id="1053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" y="160020"/>
          <a:ext cx="11597640" cy="771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15" sqref="B15"/>
    </sheetView>
  </sheetViews>
  <sheetFormatPr defaultRowHeight="12.75"/>
  <cols>
    <col min="1" max="1" width="2.5703125" customWidth="1"/>
    <col min="2" max="2" width="176.42578125" customWidth="1"/>
    <col min="3" max="3" width="14.71093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136</v>
      </c>
    </row>
    <row r="3" spans="2:14" ht="9.75" customHeight="1"/>
    <row r="4" spans="2:14" ht="15.75">
      <c r="B4" s="299" t="s">
        <v>134</v>
      </c>
      <c r="N4"/>
    </row>
    <row r="5" spans="2:14" ht="15.75">
      <c r="B5" s="340" t="s">
        <v>195</v>
      </c>
      <c r="N5"/>
    </row>
    <row r="6" spans="2:14" ht="15.75">
      <c r="B6" s="340" t="s">
        <v>158</v>
      </c>
      <c r="N6"/>
    </row>
    <row r="7" spans="2:14" ht="10.5" customHeight="1">
      <c r="B7" s="342"/>
      <c r="N7"/>
    </row>
    <row r="8" spans="2:14" ht="15.75">
      <c r="B8" s="297" t="s">
        <v>139</v>
      </c>
      <c r="N8"/>
    </row>
    <row r="9" spans="2:14" ht="15.75">
      <c r="B9" s="341" t="s">
        <v>159</v>
      </c>
      <c r="N9"/>
    </row>
    <row r="10" spans="2:14" ht="15.75">
      <c r="B10" s="341" t="s">
        <v>137</v>
      </c>
      <c r="N10"/>
    </row>
    <row r="11" spans="2:14" ht="15.75">
      <c r="B11" s="339" t="s">
        <v>135</v>
      </c>
      <c r="N11"/>
    </row>
    <row r="12" spans="2:14" ht="15.75">
      <c r="B12" s="339" t="s">
        <v>147</v>
      </c>
      <c r="N12"/>
    </row>
    <row r="13" spans="2:14" ht="15.75">
      <c r="B13" s="339" t="s">
        <v>153</v>
      </c>
      <c r="N13"/>
    </row>
    <row r="14" spans="2:14" ht="15.75">
      <c r="B14" s="339" t="s">
        <v>154</v>
      </c>
      <c r="N14"/>
    </row>
    <row r="15" spans="2:14" ht="15.75">
      <c r="B15" s="339" t="s">
        <v>155</v>
      </c>
      <c r="N15"/>
    </row>
    <row r="16" spans="2:14" ht="15.75">
      <c r="B16" s="339" t="s">
        <v>194</v>
      </c>
      <c r="N16"/>
    </row>
    <row r="17" spans="2:14" ht="15.75">
      <c r="B17" s="340"/>
      <c r="N17"/>
    </row>
    <row r="18" spans="2:14" ht="15.75">
      <c r="B18" s="340" t="s">
        <v>156</v>
      </c>
      <c r="N18"/>
    </row>
    <row r="19" spans="2:14" ht="10.5" customHeight="1">
      <c r="B19" s="342"/>
      <c r="N19"/>
    </row>
    <row r="20" spans="2:14" ht="15.75">
      <c r="B20" s="298" t="s">
        <v>140</v>
      </c>
      <c r="N20"/>
    </row>
    <row r="21" spans="2:14" ht="15.75">
      <c r="B21" s="340" t="s">
        <v>160</v>
      </c>
      <c r="N21"/>
    </row>
    <row r="22" spans="2:14" ht="15.75">
      <c r="B22" s="340" t="s">
        <v>161</v>
      </c>
      <c r="N22"/>
    </row>
    <row r="23" spans="2:14" ht="15.75">
      <c r="B23" s="343" t="s">
        <v>174</v>
      </c>
      <c r="N23"/>
    </row>
    <row r="24" spans="2:14" ht="15.75">
      <c r="B24" s="340" t="s">
        <v>157</v>
      </c>
      <c r="N24"/>
    </row>
    <row r="25" spans="2:14" ht="15.75">
      <c r="B25" s="340"/>
      <c r="N25"/>
    </row>
    <row r="26" spans="2:14" ht="18.75">
      <c r="B26" s="628" t="s">
        <v>198</v>
      </c>
      <c r="N26"/>
    </row>
    <row r="27" spans="2:14" s="625" customFormat="1" ht="18.75">
      <c r="B27" s="626" t="s">
        <v>148</v>
      </c>
    </row>
    <row r="28" spans="2:14" s="625" customFormat="1" ht="18.75">
      <c r="B28" s="626" t="s">
        <v>197</v>
      </c>
    </row>
    <row r="29" spans="2:14" s="625" customFormat="1" ht="15.75">
      <c r="B29" s="624"/>
    </row>
    <row r="30" spans="2:14" ht="31.5">
      <c r="B30" s="360" t="s">
        <v>199</v>
      </c>
      <c r="N30"/>
    </row>
    <row r="31" spans="2:14" ht="15">
      <c r="B31" s="357" t="s">
        <v>170</v>
      </c>
      <c r="N31"/>
    </row>
    <row r="32" spans="2:14" ht="30">
      <c r="B32" s="358" t="s">
        <v>172</v>
      </c>
      <c r="N32"/>
    </row>
    <row r="33" spans="2:14" ht="45">
      <c r="B33" s="358" t="s">
        <v>173</v>
      </c>
      <c r="N33"/>
    </row>
    <row r="34" spans="2:14" ht="15">
      <c r="B34" s="359" t="s">
        <v>196</v>
      </c>
      <c r="N34"/>
    </row>
    <row r="35" spans="2:14" ht="15.75">
      <c r="B35" s="344" t="s">
        <v>149</v>
      </c>
      <c r="N35"/>
    </row>
    <row r="36" spans="2:14" ht="15.75">
      <c r="B36" s="344" t="s">
        <v>150</v>
      </c>
      <c r="N36"/>
    </row>
    <row r="37" spans="2:14" ht="7.5" customHeight="1">
      <c r="B37" s="189"/>
      <c r="N37"/>
    </row>
    <row r="38" spans="2:14" ht="15.75">
      <c r="B38" s="339" t="s">
        <v>171</v>
      </c>
      <c r="N38"/>
    </row>
    <row r="39" spans="2:14" ht="10.5" customHeight="1"/>
    <row r="40" spans="2:14" ht="15.75">
      <c r="B40" s="298" t="s">
        <v>141</v>
      </c>
      <c r="N40"/>
    </row>
    <row r="41" spans="2:14" s="340" customFormat="1" ht="15.75">
      <c r="B41" s="340" t="s">
        <v>142</v>
      </c>
    </row>
    <row r="42" spans="2:14" ht="9.75" customHeight="1">
      <c r="N42"/>
    </row>
    <row r="43" spans="2:14" ht="15.75">
      <c r="B43" s="298" t="s">
        <v>143</v>
      </c>
      <c r="N43"/>
    </row>
    <row r="44" spans="2:14" s="340" customFormat="1" ht="15.75">
      <c r="B44" s="340" t="s">
        <v>144</v>
      </c>
    </row>
    <row r="45" spans="2:14" ht="8.25" customHeight="1">
      <c r="C45" s="165"/>
      <c r="N45"/>
    </row>
    <row r="46" spans="2:14" ht="15.75">
      <c r="B46" s="298" t="s">
        <v>145</v>
      </c>
      <c r="C46" s="165"/>
      <c r="N46"/>
    </row>
    <row r="47" spans="2:14" s="340" customFormat="1" ht="15.75">
      <c r="B47" s="340" t="s">
        <v>146</v>
      </c>
    </row>
    <row r="48" spans="2:14" ht="10.15" customHeight="1"/>
  </sheetData>
  <sheetProtection sheet="1" objects="1" scenarios="1"/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710937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7.710937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559"/>
    </row>
    <row r="8" spans="1:9">
      <c r="A8" s="211"/>
      <c r="B8" s="30"/>
      <c r="C8" s="31"/>
      <c r="D8" s="677"/>
      <c r="E8" s="678"/>
      <c r="F8" s="679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.285156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.7109375" style="21" customWidth="1"/>
    <col min="6" max="11" width="19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" style="21" customWidth="1"/>
    <col min="6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1.28515625" style="21" customWidth="1"/>
    <col min="6" max="6" width="18" style="21" customWidth="1"/>
    <col min="7" max="7" width="17.285156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710937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E54" sqref="E54"/>
    </sheetView>
  </sheetViews>
  <sheetFormatPr defaultRowHeight="12.7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28515625" style="21" customWidth="1"/>
    <col min="7" max="7" width="21.7109375" style="21" customWidth="1"/>
    <col min="8" max="8" width="20.42578125" style="21" customWidth="1"/>
    <col min="9" max="11" width="21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3" fitToHeight="40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9.140625" style="21" customWidth="1"/>
    <col min="5" max="5" width="19.7109375" style="21" customWidth="1"/>
    <col min="6" max="6" width="20.28515625" style="21" customWidth="1"/>
    <col min="7" max="11" width="15.28515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285156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1.285156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42578125" style="21" customWidth="1"/>
    <col min="5" max="5" width="19.710937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710937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285156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6.85546875" style="21" customWidth="1"/>
    <col min="5" max="6" width="22.28515625" style="21" customWidth="1"/>
    <col min="7" max="7" width="16.7109375" style="21" customWidth="1"/>
    <col min="8" max="8" width="20" style="21" customWidth="1"/>
    <col min="9" max="9" width="19.5703125" style="21" customWidth="1"/>
    <col min="10" max="12" width="16.710937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9.14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559"/>
    </row>
    <row r="8" spans="1:9">
      <c r="A8" s="211"/>
      <c r="B8" s="30"/>
      <c r="C8" s="31"/>
      <c r="D8" s="677"/>
      <c r="E8" s="678"/>
      <c r="F8" s="679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20.7109375" style="21" customWidth="1"/>
    <col min="6" max="6" width="22.7109375" style="21" customWidth="1"/>
    <col min="7" max="10" width="19.285156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1"/>
  <sheetViews>
    <sheetView tabSelected="1" zoomScale="70" zoomScaleNormal="70" workbookViewId="0">
      <selection activeCell="P6" sqref="P6"/>
    </sheetView>
  </sheetViews>
  <sheetFormatPr defaultColWidth="8.85546875" defaultRowHeight="15"/>
  <cols>
    <col min="1" max="1" width="2.5703125" style="278" customWidth="1"/>
    <col min="2" max="2" width="9.85546875" style="278" customWidth="1"/>
    <col min="3" max="3" width="36.28515625" style="278" customWidth="1"/>
    <col min="4" max="4" width="21" style="278" customWidth="1"/>
    <col min="5" max="5" width="16.7109375" style="278" customWidth="1"/>
    <col min="6" max="6" width="22.140625" style="278" customWidth="1"/>
    <col min="7" max="7" width="12.140625" style="278" customWidth="1"/>
    <col min="8" max="8" width="37.7109375" style="278" bestFit="1" customWidth="1"/>
    <col min="9" max="9" width="20.42578125" style="278" customWidth="1"/>
    <col min="10" max="10" width="18.140625" style="278" customWidth="1"/>
    <col min="11" max="11" width="14.7109375" style="278" hidden="1" customWidth="1"/>
    <col min="12" max="12" width="20.28515625" style="278" hidden="1" customWidth="1"/>
    <col min="13" max="13" width="9" style="278" hidden="1" customWidth="1"/>
    <col min="14" max="14" width="15.5703125" style="278" hidden="1" customWidth="1"/>
    <col min="15" max="15" width="17.7109375" style="278" hidden="1" customWidth="1"/>
    <col min="16" max="16" width="18.85546875" style="278" customWidth="1"/>
    <col min="17" max="17" width="16.7109375" style="278" customWidth="1"/>
    <col min="18" max="18" width="16.5703125" style="278" customWidth="1"/>
    <col min="19" max="19" width="18.85546875" style="278" customWidth="1"/>
    <col min="20" max="20" width="6.5703125" style="548" customWidth="1"/>
    <col min="21" max="16384" width="8.85546875" style="278"/>
  </cols>
  <sheetData>
    <row r="2" spans="2:21" ht="18.75">
      <c r="B2" s="646" t="s">
        <v>213</v>
      </c>
      <c r="C2" s="646"/>
      <c r="H2" s="642" t="s">
        <v>120</v>
      </c>
      <c r="I2" s="642"/>
      <c r="J2" s="642"/>
      <c r="K2" s="642"/>
      <c r="L2" s="642"/>
      <c r="M2" s="642"/>
      <c r="N2" s="642"/>
      <c r="O2" s="642"/>
      <c r="P2" s="642"/>
      <c r="S2" s="629"/>
    </row>
    <row r="3" spans="2:21" ht="32.25" thickBot="1">
      <c r="H3" s="633"/>
      <c r="I3" s="634" t="s">
        <v>209</v>
      </c>
      <c r="J3" s="634" t="s">
        <v>210</v>
      </c>
      <c r="K3" s="635"/>
      <c r="L3" s="636"/>
      <c r="M3" s="635"/>
      <c r="N3" s="635"/>
      <c r="O3" s="635"/>
      <c r="P3" s="634" t="s">
        <v>211</v>
      </c>
      <c r="S3" s="629"/>
    </row>
    <row r="4" spans="2:21" ht="18" customHeight="1" thickBot="1">
      <c r="B4" s="647" t="s">
        <v>138</v>
      </c>
      <c r="C4" s="647"/>
      <c r="D4" s="648"/>
      <c r="E4" s="649"/>
      <c r="F4" s="649"/>
      <c r="H4" s="637" t="s">
        <v>208</v>
      </c>
      <c r="I4" s="638" t="s">
        <v>207</v>
      </c>
      <c r="J4" s="639" t="s">
        <v>212</v>
      </c>
      <c r="K4" s="640"/>
      <c r="L4" s="640"/>
      <c r="M4" s="640"/>
      <c r="N4" s="640"/>
      <c r="O4" s="640"/>
      <c r="P4" s="641"/>
      <c r="S4" s="629"/>
    </row>
    <row r="5" spans="2:21" ht="18" customHeight="1">
      <c r="B5" s="647"/>
      <c r="C5" s="647"/>
      <c r="D5" s="650"/>
      <c r="E5" s="651"/>
      <c r="F5" s="651"/>
      <c r="G5" s="566" t="s">
        <v>117</v>
      </c>
      <c r="H5" s="631" t="s">
        <v>214</v>
      </c>
      <c r="I5" s="632">
        <v>0.5</v>
      </c>
      <c r="J5" s="632">
        <v>0.7</v>
      </c>
      <c r="K5" s="627"/>
      <c r="M5" s="564"/>
      <c r="N5" s="564"/>
      <c r="O5" s="564"/>
      <c r="P5" s="632">
        <v>0.6</v>
      </c>
      <c r="S5" s="630"/>
    </row>
    <row r="6" spans="2:21" ht="18" customHeight="1">
      <c r="B6" s="647"/>
      <c r="C6" s="647"/>
      <c r="D6" s="650"/>
      <c r="E6" s="651"/>
      <c r="F6" s="651"/>
      <c r="G6" s="566" t="s">
        <v>200</v>
      </c>
      <c r="H6" s="622"/>
      <c r="I6" s="629"/>
      <c r="J6" s="569"/>
      <c r="K6" s="627"/>
      <c r="M6" s="564"/>
      <c r="N6" s="564"/>
      <c r="O6" s="564"/>
      <c r="P6" s="569"/>
    </row>
    <row r="7" spans="2:21" ht="20.25" customHeight="1" thickBot="1">
      <c r="B7" s="647"/>
      <c r="C7" s="647"/>
      <c r="D7" s="652"/>
      <c r="E7" s="653"/>
      <c r="F7" s="653"/>
      <c r="G7" s="566" t="s">
        <v>118</v>
      </c>
      <c r="H7" s="622"/>
      <c r="I7" s="569"/>
      <c r="J7" s="569"/>
      <c r="K7" s="565"/>
      <c r="M7" s="564"/>
      <c r="N7" s="564"/>
      <c r="O7" s="564"/>
      <c r="P7" s="569"/>
    </row>
    <row r="8" spans="2:21" ht="16.5" thickBot="1">
      <c r="C8" s="566" t="str">
        <f>+PSSA3_1101!A3</f>
        <v xml:space="preserve">Bando ASI No.:  </v>
      </c>
      <c r="D8" s="288"/>
      <c r="G8" s="566" t="s">
        <v>201</v>
      </c>
      <c r="H8" s="622"/>
      <c r="I8" s="623"/>
      <c r="J8" s="569"/>
      <c r="K8" s="565"/>
      <c r="M8" s="564"/>
      <c r="N8" s="564"/>
      <c r="O8" s="564"/>
      <c r="P8" s="569"/>
      <c r="U8" s="280"/>
    </row>
    <row r="9" spans="2:21" ht="16.5" thickBot="1">
      <c r="C9" s="567" t="str">
        <f>+PSSA3_1101!A4</f>
        <v xml:space="preserve">Proposal N°     </v>
      </c>
      <c r="D9" s="289"/>
    </row>
    <row r="10" spans="2:21" s="277" customFormat="1" ht="45.75" thickBot="1">
      <c r="B10" s="552" t="s">
        <v>121</v>
      </c>
      <c r="C10" s="553" t="s">
        <v>175</v>
      </c>
      <c r="D10" s="654" t="s">
        <v>122</v>
      </c>
      <c r="E10" s="654"/>
      <c r="F10" s="654"/>
      <c r="G10" s="562" t="s">
        <v>123</v>
      </c>
      <c r="H10" s="562" t="s">
        <v>132</v>
      </c>
      <c r="I10" s="562" t="s">
        <v>124</v>
      </c>
      <c r="J10" s="562" t="s">
        <v>125</v>
      </c>
      <c r="K10" s="562" t="s">
        <v>126</v>
      </c>
      <c r="L10" s="550" t="s">
        <v>127</v>
      </c>
      <c r="M10" s="573" t="s">
        <v>128</v>
      </c>
      <c r="N10" s="574" t="s">
        <v>133</v>
      </c>
      <c r="O10" s="574" t="s">
        <v>129</v>
      </c>
      <c r="P10" s="551" t="s">
        <v>191</v>
      </c>
      <c r="Q10" s="551" t="s">
        <v>190</v>
      </c>
      <c r="R10" s="551" t="s">
        <v>189</v>
      </c>
      <c r="S10" s="562" t="s">
        <v>127</v>
      </c>
      <c r="T10" s="550" t="s">
        <v>36</v>
      </c>
    </row>
    <row r="11" spans="2:21" ht="7.9" customHeight="1">
      <c r="B11" s="322"/>
      <c r="C11" s="311"/>
      <c r="D11" s="279"/>
      <c r="E11" s="279"/>
      <c r="F11" s="279"/>
      <c r="G11" s="279"/>
      <c r="H11" s="279"/>
      <c r="I11" s="279"/>
      <c r="J11" s="279"/>
      <c r="K11" s="279"/>
      <c r="L11" s="312"/>
      <c r="M11" s="279"/>
      <c r="N11" s="279"/>
      <c r="O11" s="279"/>
      <c r="P11" s="513"/>
      <c r="Q11" s="513"/>
      <c r="R11" s="513"/>
      <c r="S11" s="279"/>
      <c r="T11" s="312"/>
    </row>
    <row r="12" spans="2:21">
      <c r="B12" s="334">
        <v>1101</v>
      </c>
      <c r="C12" s="643">
        <f>+PSSA3_1101!$F$3</f>
        <v>0</v>
      </c>
      <c r="D12" s="655">
        <f>+PSSA3_1101!$D$7</f>
        <v>0</v>
      </c>
      <c r="E12" s="656"/>
      <c r="F12" s="657"/>
      <c r="G12" s="569"/>
      <c r="H12" s="281">
        <f>+PSSA3_1101!$F$24</f>
        <v>0</v>
      </c>
      <c r="I12" s="281">
        <f>+PSSA3_1101!$F$33+PSSA3_1101!$F$47</f>
        <v>0</v>
      </c>
      <c r="J12" s="281">
        <f>+PSSA3_1101!$F$62</f>
        <v>0</v>
      </c>
      <c r="K12" s="294">
        <v>0</v>
      </c>
      <c r="L12" s="313">
        <f>+J12*K12</f>
        <v>0</v>
      </c>
      <c r="M12" s="309" t="e">
        <f>IF(K$60&lt;50%,K12,50%/K$60*K12)</f>
        <v>#DIV/0!</v>
      </c>
      <c r="N12" s="281" t="e">
        <f>+M12*J12</f>
        <v>#DIV/0!</v>
      </c>
      <c r="O12" s="281" t="e">
        <f>+J12-N12</f>
        <v>#DIV/0!</v>
      </c>
      <c r="P12" s="514">
        <f>+PSSA3_1101!$H$24</f>
        <v>0</v>
      </c>
      <c r="Q12" s="514">
        <f>+PSSA3_1101!$H$33+PSSA3_1101!$H$47</f>
        <v>0</v>
      </c>
      <c r="R12" s="514">
        <f>+PSSA3_1101!$H$62</f>
        <v>0</v>
      </c>
      <c r="S12" s="281">
        <f>+J12-R12</f>
        <v>0</v>
      </c>
      <c r="T12" s="575" t="e">
        <f>+R12/J12</f>
        <v>#DIV/0!</v>
      </c>
    </row>
    <row r="13" spans="2:21">
      <c r="B13" s="334">
        <v>1102</v>
      </c>
      <c r="C13" s="644"/>
      <c r="D13" s="655">
        <f>+PSSA3_1102!$D$7</f>
        <v>0</v>
      </c>
      <c r="E13" s="656"/>
      <c r="F13" s="657"/>
      <c r="G13" s="288"/>
      <c r="H13" s="281">
        <f>+PSSA3_1102!$F$24</f>
        <v>0</v>
      </c>
      <c r="I13" s="281">
        <f>+PSSA3_1102!$F$33+PSSA3_1102!$F$47</f>
        <v>0</v>
      </c>
      <c r="J13" s="281">
        <f>+PSSA3_1102!$F$62</f>
        <v>0</v>
      </c>
      <c r="K13" s="294">
        <v>0</v>
      </c>
      <c r="L13" s="313">
        <f>+J13*K13</f>
        <v>0</v>
      </c>
      <c r="M13" s="309" t="e">
        <f>IF(K$60&lt;50%,K13,50%/K$60*K13)</f>
        <v>#DIV/0!</v>
      </c>
      <c r="N13" s="281" t="e">
        <f>+M13*J13</f>
        <v>#DIV/0!</v>
      </c>
      <c r="O13" s="281" t="e">
        <f>+J13-N13</f>
        <v>#DIV/0!</v>
      </c>
      <c r="P13" s="514">
        <f>+PSSA3_1102!$H$24</f>
        <v>0</v>
      </c>
      <c r="Q13" s="514">
        <f>+PSSA3_1102!$H$33+PSSA3_1102!$H$47</f>
        <v>0</v>
      </c>
      <c r="R13" s="514">
        <f>+PSSA3_1102!$H$62</f>
        <v>0</v>
      </c>
      <c r="S13" s="281">
        <f t="shared" ref="S13:S60" si="0">+J13-R13</f>
        <v>0</v>
      </c>
      <c r="T13" s="575" t="e">
        <f t="shared" ref="T13:T60" si="1">+R13/J13</f>
        <v>#DIV/0!</v>
      </c>
    </row>
    <row r="14" spans="2:21">
      <c r="B14" s="334">
        <v>1103</v>
      </c>
      <c r="C14" s="644"/>
      <c r="D14" s="655">
        <f>+PSSA3_1103!$D$7</f>
        <v>0</v>
      </c>
      <c r="E14" s="656"/>
      <c r="F14" s="657"/>
      <c r="G14" s="288"/>
      <c r="H14" s="281">
        <f>+PSSA3_1103!$F$24</f>
        <v>0</v>
      </c>
      <c r="I14" s="281">
        <f>+PSSA3_1103!$F$33+PSSA3_1103!$F$47</f>
        <v>0</v>
      </c>
      <c r="J14" s="281">
        <f>+PSSA3_1103!$F$62</f>
        <v>0</v>
      </c>
      <c r="K14" s="294">
        <v>0</v>
      </c>
      <c r="L14" s="313">
        <f>+J14*K14</f>
        <v>0</v>
      </c>
      <c r="M14" s="309" t="e">
        <f>IF(K$60&lt;50%,K14,50%/K$60*K14)</f>
        <v>#DIV/0!</v>
      </c>
      <c r="N14" s="281" t="e">
        <f>+M14*J14</f>
        <v>#DIV/0!</v>
      </c>
      <c r="O14" s="281" t="e">
        <f>+J14-N14</f>
        <v>#DIV/0!</v>
      </c>
      <c r="P14" s="514">
        <f>+PSSA3_1103!$H$24</f>
        <v>0</v>
      </c>
      <c r="Q14" s="514">
        <f>+PSSA3_1103!$H$33+PSSA3_1103!$H$47</f>
        <v>0</v>
      </c>
      <c r="R14" s="514">
        <f>+PSSA3_1103!$H$62</f>
        <v>0</v>
      </c>
      <c r="S14" s="281">
        <f t="shared" si="0"/>
        <v>0</v>
      </c>
      <c r="T14" s="575" t="e">
        <f t="shared" si="1"/>
        <v>#DIV/0!</v>
      </c>
    </row>
    <row r="15" spans="2:21" ht="15.75" thickBot="1">
      <c r="B15" s="334">
        <v>1104</v>
      </c>
      <c r="C15" s="645"/>
      <c r="D15" s="661">
        <f>+PSSA3_1104!$D$7</f>
        <v>0</v>
      </c>
      <c r="E15" s="662"/>
      <c r="F15" s="663"/>
      <c r="G15" s="289"/>
      <c r="H15" s="281">
        <f>+PSSA3_1104!$F$24</f>
        <v>0</v>
      </c>
      <c r="I15" s="281">
        <f>+PSSA3_1104!$F$33+PSSA3_1104!$F$47</f>
        <v>0</v>
      </c>
      <c r="J15" s="281">
        <f>+PSSA3_1104!$F$62</f>
        <v>0</v>
      </c>
      <c r="K15" s="294">
        <v>0</v>
      </c>
      <c r="L15" s="314">
        <f>+J15*K15</f>
        <v>0</v>
      </c>
      <c r="M15" s="310" t="e">
        <f>IF(K$60&lt;50%,K15,50%/K$60*K15)</f>
        <v>#DIV/0!</v>
      </c>
      <c r="N15" s="282" t="e">
        <f>+M15*J15</f>
        <v>#DIV/0!</v>
      </c>
      <c r="O15" s="282" t="e">
        <f>+J15-N15</f>
        <v>#DIV/0!</v>
      </c>
      <c r="P15" s="514">
        <f>+PSSA3_1104!$H$24</f>
        <v>0</v>
      </c>
      <c r="Q15" s="514">
        <f>+PSSA3_1104!$H$33+PSSA3_1104!$H$47</f>
        <v>0</v>
      </c>
      <c r="R15" s="514">
        <f>+PSSA3_1104!$H$62</f>
        <v>0</v>
      </c>
      <c r="S15" s="281">
        <f t="shared" si="0"/>
        <v>0</v>
      </c>
      <c r="T15" s="575" t="e">
        <f t="shared" si="1"/>
        <v>#DIV/0!</v>
      </c>
    </row>
    <row r="16" spans="2:21" s="277" customFormat="1" ht="19.899999999999999" customHeight="1" thickBot="1">
      <c r="B16" s="337"/>
      <c r="C16" s="568" t="s">
        <v>162</v>
      </c>
      <c r="D16" s="658"/>
      <c r="E16" s="659"/>
      <c r="F16" s="659"/>
      <c r="G16" s="660"/>
      <c r="H16" s="571">
        <f>SUM(H12:H15)</f>
        <v>0</v>
      </c>
      <c r="I16" s="283">
        <f>SUM(I12:I15)</f>
        <v>0</v>
      </c>
      <c r="J16" s="283">
        <f>SUM(J12:J15)</f>
        <v>0</v>
      </c>
      <c r="K16" s="290"/>
      <c r="L16" s="308"/>
      <c r="M16" s="291"/>
      <c r="N16" s="283" t="e">
        <f>SUM(N12:N15)</f>
        <v>#DIV/0!</v>
      </c>
      <c r="O16" s="284" t="e">
        <f>SUM(O12:O15)</f>
        <v>#DIV/0!</v>
      </c>
      <c r="P16" s="515">
        <f>SUM(P12:P15)</f>
        <v>0</v>
      </c>
      <c r="Q16" s="515">
        <f>SUM(Q12:Q15)</f>
        <v>0</v>
      </c>
      <c r="R16" s="515">
        <f>SUM(R12:R15)</f>
        <v>0</v>
      </c>
      <c r="S16" s="283">
        <f t="shared" si="0"/>
        <v>0</v>
      </c>
      <c r="T16" s="572" t="e">
        <f t="shared" si="1"/>
        <v>#DIV/0!</v>
      </c>
    </row>
    <row r="17" spans="2:20" ht="7.9" customHeight="1">
      <c r="B17" s="336"/>
      <c r="C17" s="315"/>
      <c r="D17" s="316"/>
      <c r="E17" s="316"/>
      <c r="F17" s="316"/>
      <c r="G17" s="316"/>
      <c r="H17" s="317"/>
      <c r="I17" s="317"/>
      <c r="J17" s="317"/>
      <c r="K17" s="279"/>
      <c r="L17" s="318"/>
      <c r="M17" s="279"/>
      <c r="N17" s="576"/>
      <c r="O17" s="576"/>
      <c r="P17" s="516"/>
      <c r="Q17" s="516"/>
      <c r="R17" s="516"/>
      <c r="S17" s="317"/>
      <c r="T17" s="577"/>
    </row>
    <row r="18" spans="2:20">
      <c r="B18" s="334">
        <v>2101</v>
      </c>
      <c r="C18" s="643">
        <f>+C12</f>
        <v>0</v>
      </c>
      <c r="D18" s="655">
        <f>+PSSA3_2101!$D$7</f>
        <v>0</v>
      </c>
      <c r="E18" s="656"/>
      <c r="F18" s="657"/>
      <c r="G18" s="288"/>
      <c r="H18" s="281">
        <f>+PSSA3_2101!$F$24</f>
        <v>0</v>
      </c>
      <c r="I18" s="281">
        <f>+PSSA3_2101!$F$33+PSSA3_2101!$F$47</f>
        <v>0</v>
      </c>
      <c r="J18" s="281">
        <f>+PSSA3_2101!$F$62</f>
        <v>0</v>
      </c>
      <c r="K18" s="294">
        <v>0</v>
      </c>
      <c r="L18" s="313">
        <f>+J18*K18</f>
        <v>0</v>
      </c>
      <c r="M18" s="309" t="e">
        <f>IF(K$60&lt;50%,K18,50%/K$60*K18)</f>
        <v>#DIV/0!</v>
      </c>
      <c r="N18" s="281" t="e">
        <f>+M18*J18</f>
        <v>#DIV/0!</v>
      </c>
      <c r="O18" s="281" t="e">
        <f>+J18-N18</f>
        <v>#DIV/0!</v>
      </c>
      <c r="P18" s="514">
        <f>+PSSA3_2101!$H$24</f>
        <v>0</v>
      </c>
      <c r="Q18" s="514">
        <f>+PSSA3_2101!$H$33+PSSA3_2101!$H$47</f>
        <v>0</v>
      </c>
      <c r="R18" s="514">
        <f>+PSSA3_2101!$H$62</f>
        <v>0</v>
      </c>
      <c r="S18" s="281">
        <f t="shared" si="0"/>
        <v>0</v>
      </c>
      <c r="T18" s="575" t="e">
        <f t="shared" si="1"/>
        <v>#DIV/0!</v>
      </c>
    </row>
    <row r="19" spans="2:20">
      <c r="B19" s="334">
        <v>2102</v>
      </c>
      <c r="C19" s="644"/>
      <c r="D19" s="655">
        <f>+PSSA3_2102!$D$7</f>
        <v>0</v>
      </c>
      <c r="E19" s="656"/>
      <c r="F19" s="657"/>
      <c r="G19" s="288"/>
      <c r="H19" s="281">
        <f>+PSSA3_2102!$F$24</f>
        <v>0</v>
      </c>
      <c r="I19" s="281">
        <f>+PSSA3_2102!$F$33+PSSA3_2102!$F$47</f>
        <v>0</v>
      </c>
      <c r="J19" s="281">
        <f>+PSSA3_2102!$F$62</f>
        <v>0</v>
      </c>
      <c r="K19" s="294">
        <v>0</v>
      </c>
      <c r="L19" s="313">
        <f>+J19*K19</f>
        <v>0</v>
      </c>
      <c r="M19" s="309" t="e">
        <f>IF(K$60&lt;50%,K19,50%/K$60*K19)</f>
        <v>#DIV/0!</v>
      </c>
      <c r="N19" s="281" t="e">
        <f>+M19*J19</f>
        <v>#DIV/0!</v>
      </c>
      <c r="O19" s="281" t="e">
        <f>+J19-N19</f>
        <v>#DIV/0!</v>
      </c>
      <c r="P19" s="514">
        <f>+PSSA3_2102!$H$24</f>
        <v>0</v>
      </c>
      <c r="Q19" s="514">
        <f>+PSSA3_2102!$H$33+PSSA3_2102!$H$47</f>
        <v>0</v>
      </c>
      <c r="R19" s="514">
        <f>+PSSA3_2102!$H$62</f>
        <v>0</v>
      </c>
      <c r="S19" s="281">
        <f t="shared" si="0"/>
        <v>0</v>
      </c>
      <c r="T19" s="575" t="e">
        <f t="shared" si="1"/>
        <v>#DIV/0!</v>
      </c>
    </row>
    <row r="20" spans="2:20">
      <c r="B20" s="334">
        <v>2103</v>
      </c>
      <c r="C20" s="644"/>
      <c r="D20" s="655">
        <f>+PSSA3_2103!$D$7</f>
        <v>0</v>
      </c>
      <c r="E20" s="656"/>
      <c r="F20" s="657"/>
      <c r="G20" s="288"/>
      <c r="H20" s="281">
        <f>+PSSA3_2103!$F$24</f>
        <v>0</v>
      </c>
      <c r="I20" s="281">
        <f>+PSSA3_2103!$F$33+PSSA3_2103!$F$47</f>
        <v>0</v>
      </c>
      <c r="J20" s="281">
        <f>+PSSA3_2103!$F$62</f>
        <v>0</v>
      </c>
      <c r="K20" s="294">
        <v>0</v>
      </c>
      <c r="L20" s="313">
        <f>+J20*K20</f>
        <v>0</v>
      </c>
      <c r="M20" s="309" t="e">
        <f>IF(K$60&lt;50%,K20,50%/K$60*K20)</f>
        <v>#DIV/0!</v>
      </c>
      <c r="N20" s="281" t="e">
        <f>+M20*J20</f>
        <v>#DIV/0!</v>
      </c>
      <c r="O20" s="281" t="e">
        <f>+J20-N20</f>
        <v>#DIV/0!</v>
      </c>
      <c r="P20" s="514">
        <f>+PSSA3_2103!$H$24</f>
        <v>0</v>
      </c>
      <c r="Q20" s="514">
        <f>+PSSA3_2103!$H$33+PSSA3_2103!$H$47</f>
        <v>0</v>
      </c>
      <c r="R20" s="514">
        <f>+PSSA3_2103!$H$62</f>
        <v>0</v>
      </c>
      <c r="S20" s="281">
        <f t="shared" si="0"/>
        <v>0</v>
      </c>
      <c r="T20" s="575" t="e">
        <f t="shared" si="1"/>
        <v>#DIV/0!</v>
      </c>
    </row>
    <row r="21" spans="2:20" ht="15.75" thickBot="1">
      <c r="B21" s="334">
        <v>2104</v>
      </c>
      <c r="C21" s="645"/>
      <c r="D21" s="661">
        <f>+PSSA3_2104!$D$7</f>
        <v>0</v>
      </c>
      <c r="E21" s="662"/>
      <c r="F21" s="663"/>
      <c r="G21" s="289"/>
      <c r="H21" s="281">
        <f>+PSSA3_2104!$F$24</f>
        <v>0</v>
      </c>
      <c r="I21" s="281">
        <f>+PSSA3_2104!$F$33+PSSA3_2104!$F$47</f>
        <v>0</v>
      </c>
      <c r="J21" s="281">
        <f>+PSSA3_2104!$F$62</f>
        <v>0</v>
      </c>
      <c r="K21" s="294">
        <v>0</v>
      </c>
      <c r="L21" s="313">
        <f>+J21*K21</f>
        <v>0</v>
      </c>
      <c r="M21" s="309" t="e">
        <f>IF(K$60&lt;50%,K21,50%/K$60*K21)</f>
        <v>#DIV/0!</v>
      </c>
      <c r="N21" s="281" t="e">
        <f>+M21*J21</f>
        <v>#DIV/0!</v>
      </c>
      <c r="O21" s="281" t="e">
        <f>+J21-N21</f>
        <v>#DIV/0!</v>
      </c>
      <c r="P21" s="514">
        <f>+PSSA3_2104!$H$24</f>
        <v>0</v>
      </c>
      <c r="Q21" s="514">
        <f>+PSSA3_2104!$H$33+PSSA3_2104!$H$47</f>
        <v>0</v>
      </c>
      <c r="R21" s="514">
        <f>+PSSA3_2104!$H$62</f>
        <v>0</v>
      </c>
      <c r="S21" s="281">
        <f t="shared" si="0"/>
        <v>0</v>
      </c>
      <c r="T21" s="575" t="e">
        <f t="shared" si="1"/>
        <v>#DIV/0!</v>
      </c>
    </row>
    <row r="22" spans="2:20" s="277" customFormat="1" ht="19.899999999999999" customHeight="1" thickBot="1">
      <c r="B22" s="337"/>
      <c r="C22" s="568" t="s">
        <v>163</v>
      </c>
      <c r="D22" s="658"/>
      <c r="E22" s="659"/>
      <c r="F22" s="659"/>
      <c r="G22" s="660"/>
      <c r="H22" s="571">
        <f>SUM(H18:H21)</f>
        <v>0</v>
      </c>
      <c r="I22" s="283">
        <f>SUM(I18:I21)</f>
        <v>0</v>
      </c>
      <c r="J22" s="283">
        <f>SUM(J18:J21)</f>
        <v>0</v>
      </c>
      <c r="K22" s="290"/>
      <c r="L22" s="308"/>
      <c r="M22" s="291"/>
      <c r="N22" s="283" t="e">
        <f>SUM(N18:N21)</f>
        <v>#DIV/0!</v>
      </c>
      <c r="O22" s="284" t="e">
        <f>SUM(O18:O21)</f>
        <v>#DIV/0!</v>
      </c>
      <c r="P22" s="515">
        <f>SUM(P18:P21)</f>
        <v>0</v>
      </c>
      <c r="Q22" s="515">
        <f>SUM(Q18:Q21)</f>
        <v>0</v>
      </c>
      <c r="R22" s="515">
        <f>SUM(R18:R21)</f>
        <v>0</v>
      </c>
      <c r="S22" s="283">
        <f t="shared" si="0"/>
        <v>0</v>
      </c>
      <c r="T22" s="572" t="e">
        <f t="shared" si="1"/>
        <v>#DIV/0!</v>
      </c>
    </row>
    <row r="23" spans="2:20" ht="7.9" customHeight="1">
      <c r="B23" s="336"/>
      <c r="C23" s="315"/>
      <c r="D23" s="316"/>
      <c r="E23" s="316"/>
      <c r="F23" s="316"/>
      <c r="G23" s="316"/>
      <c r="H23" s="317"/>
      <c r="I23" s="317"/>
      <c r="J23" s="317"/>
      <c r="K23" s="279"/>
      <c r="L23" s="318"/>
      <c r="M23" s="279"/>
      <c r="N23" s="576"/>
      <c r="O23" s="576"/>
      <c r="P23" s="516"/>
      <c r="Q23" s="516"/>
      <c r="R23" s="516"/>
      <c r="S23" s="317"/>
      <c r="T23" s="577"/>
    </row>
    <row r="24" spans="2:20">
      <c r="B24" s="334">
        <v>3101</v>
      </c>
      <c r="C24" s="643">
        <f>+PSSA3_3101!$F$3</f>
        <v>0</v>
      </c>
      <c r="D24" s="655">
        <f>+PSSA3_3101!$D$7</f>
        <v>0</v>
      </c>
      <c r="E24" s="656"/>
      <c r="F24" s="657"/>
      <c r="G24" s="288"/>
      <c r="H24" s="281">
        <f>+PSSA3_3101!$F$24</f>
        <v>0</v>
      </c>
      <c r="I24" s="281">
        <f>+PSSA3_3101!$F$33+PSSA3_3101!$F$47</f>
        <v>0</v>
      </c>
      <c r="J24" s="281">
        <f>+PSSA3_3101!$F$62</f>
        <v>0</v>
      </c>
      <c r="K24" s="294">
        <v>0</v>
      </c>
      <c r="L24" s="313">
        <f>+J24*K24</f>
        <v>0</v>
      </c>
      <c r="M24" s="309" t="e">
        <f>IF(K$60&lt;50%,K24,50%/K$60*K24)</f>
        <v>#DIV/0!</v>
      </c>
      <c r="N24" s="281" t="e">
        <f>+M24*J24</f>
        <v>#DIV/0!</v>
      </c>
      <c r="O24" s="281" t="e">
        <f>+J24-N24</f>
        <v>#DIV/0!</v>
      </c>
      <c r="P24" s="514">
        <f>+PSSA3_3101!$H$24</f>
        <v>0</v>
      </c>
      <c r="Q24" s="514">
        <f>+PSSA3_3101!$H$33+PSSA3_3101!$H$47</f>
        <v>0</v>
      </c>
      <c r="R24" s="514">
        <f>+PSSA3_3101!$H$62</f>
        <v>0</v>
      </c>
      <c r="S24" s="281">
        <f t="shared" si="0"/>
        <v>0</v>
      </c>
      <c r="T24" s="575" t="e">
        <f t="shared" si="1"/>
        <v>#DIV/0!</v>
      </c>
    </row>
    <row r="25" spans="2:20">
      <c r="B25" s="334">
        <v>3102</v>
      </c>
      <c r="C25" s="644"/>
      <c r="D25" s="655">
        <f>+PSSA3_3102!$D$7</f>
        <v>0</v>
      </c>
      <c r="E25" s="656"/>
      <c r="F25" s="657"/>
      <c r="G25" s="288"/>
      <c r="H25" s="281">
        <f>+PSSA3_3102!$F$24</f>
        <v>0</v>
      </c>
      <c r="I25" s="281">
        <f>+PSSA3_3102!$F$33+PSSA3_3102!$F$47</f>
        <v>0</v>
      </c>
      <c r="J25" s="281">
        <f>+PSSA3_3102!$F$62</f>
        <v>0</v>
      </c>
      <c r="K25" s="294">
        <v>0</v>
      </c>
      <c r="L25" s="313">
        <f>+J25*K25</f>
        <v>0</v>
      </c>
      <c r="M25" s="309" t="e">
        <f>IF(K$60&lt;50%,K25,50%/K$60*K25)</f>
        <v>#DIV/0!</v>
      </c>
      <c r="N25" s="281" t="e">
        <f>+M25*J25</f>
        <v>#DIV/0!</v>
      </c>
      <c r="O25" s="281" t="e">
        <f>+J25-N25</f>
        <v>#DIV/0!</v>
      </c>
      <c r="P25" s="514">
        <f>+PSSA3_3102!$H$24</f>
        <v>0</v>
      </c>
      <c r="Q25" s="514">
        <f>+PSSA3_3102!$H$33+PSSA3_3102!$H$47</f>
        <v>0</v>
      </c>
      <c r="R25" s="514">
        <f>+PSSA3_3102!$H$62</f>
        <v>0</v>
      </c>
      <c r="S25" s="281">
        <f t="shared" si="0"/>
        <v>0</v>
      </c>
      <c r="T25" s="575" t="e">
        <f t="shared" si="1"/>
        <v>#DIV/0!</v>
      </c>
    </row>
    <row r="26" spans="2:20">
      <c r="B26" s="334">
        <v>3103</v>
      </c>
      <c r="C26" s="644"/>
      <c r="D26" s="655">
        <f>+PSSA3_3103!$D$7</f>
        <v>0</v>
      </c>
      <c r="E26" s="656"/>
      <c r="F26" s="657"/>
      <c r="G26" s="288"/>
      <c r="H26" s="281">
        <f>+PSSA3_3103!$F$24</f>
        <v>0</v>
      </c>
      <c r="I26" s="281">
        <f>+PSSA3_3103!$F$33+PSSA3_3103!$F$47</f>
        <v>0</v>
      </c>
      <c r="J26" s="281">
        <f>+PSSA3_3103!$F$62</f>
        <v>0</v>
      </c>
      <c r="K26" s="294">
        <v>0</v>
      </c>
      <c r="L26" s="313">
        <f>+J26*K26</f>
        <v>0</v>
      </c>
      <c r="M26" s="309" t="e">
        <f>IF(K$60&lt;50%,K26,50%/K$60*K26)</f>
        <v>#DIV/0!</v>
      </c>
      <c r="N26" s="281" t="e">
        <f>+M26*J26</f>
        <v>#DIV/0!</v>
      </c>
      <c r="O26" s="281" t="e">
        <f>+J26-N26</f>
        <v>#DIV/0!</v>
      </c>
      <c r="P26" s="514">
        <f>+PSSA3_3103!$H$24</f>
        <v>0</v>
      </c>
      <c r="Q26" s="514">
        <f>+PSSA3_3103!$H$33+PSSA3_3103!$H$47</f>
        <v>0</v>
      </c>
      <c r="R26" s="514">
        <f>+PSSA3_3103!$H$62</f>
        <v>0</v>
      </c>
      <c r="S26" s="281">
        <f t="shared" si="0"/>
        <v>0</v>
      </c>
      <c r="T26" s="575" t="e">
        <f t="shared" si="1"/>
        <v>#DIV/0!</v>
      </c>
    </row>
    <row r="27" spans="2:20" ht="15.75" thickBot="1">
      <c r="B27" s="334">
        <v>3104</v>
      </c>
      <c r="C27" s="645"/>
      <c r="D27" s="661">
        <f>+PSSA3_3104!$D$7</f>
        <v>0</v>
      </c>
      <c r="E27" s="662"/>
      <c r="F27" s="663"/>
      <c r="G27" s="289"/>
      <c r="H27" s="281">
        <f>+PSSA3_3104!$F$24</f>
        <v>0</v>
      </c>
      <c r="I27" s="281">
        <f>+PSSA3_3104!$F$33+PSSA3_3104!$F$47</f>
        <v>0</v>
      </c>
      <c r="J27" s="281">
        <f>+PSSA3_3104!$F$62</f>
        <v>0</v>
      </c>
      <c r="K27" s="294">
        <v>0</v>
      </c>
      <c r="L27" s="313">
        <f>+J27*K27</f>
        <v>0</v>
      </c>
      <c r="M27" s="309" t="e">
        <f>IF(K$60&lt;50%,K27,50%/K$60*K27)</f>
        <v>#DIV/0!</v>
      </c>
      <c r="N27" s="281" t="e">
        <f>+M27*J27</f>
        <v>#DIV/0!</v>
      </c>
      <c r="O27" s="281" t="e">
        <f>+J27-N27</f>
        <v>#DIV/0!</v>
      </c>
      <c r="P27" s="514">
        <f>+PSSA3_3104!$H$24</f>
        <v>0</v>
      </c>
      <c r="Q27" s="514">
        <f>+PSSA3_3104!$H$33+PSSA3_3104!$H$47</f>
        <v>0</v>
      </c>
      <c r="R27" s="514">
        <f>+PSSA3_3104!$H$62</f>
        <v>0</v>
      </c>
      <c r="S27" s="281">
        <f t="shared" si="0"/>
        <v>0</v>
      </c>
      <c r="T27" s="575" t="e">
        <f t="shared" si="1"/>
        <v>#DIV/0!</v>
      </c>
    </row>
    <row r="28" spans="2:20" s="277" customFormat="1" ht="19.899999999999999" customHeight="1" thickBot="1">
      <c r="B28" s="337"/>
      <c r="C28" s="568" t="s">
        <v>164</v>
      </c>
      <c r="D28" s="658"/>
      <c r="E28" s="659"/>
      <c r="F28" s="659"/>
      <c r="G28" s="660"/>
      <c r="H28" s="571">
        <f>SUM(H24:H27)</f>
        <v>0</v>
      </c>
      <c r="I28" s="283">
        <f>SUM(I24:I27)</f>
        <v>0</v>
      </c>
      <c r="J28" s="283">
        <f>SUM(J24:J27)</f>
        <v>0</v>
      </c>
      <c r="K28" s="290"/>
      <c r="L28" s="308"/>
      <c r="M28" s="291"/>
      <c r="N28" s="283" t="e">
        <f>SUM(N24:N27)</f>
        <v>#DIV/0!</v>
      </c>
      <c r="O28" s="284" t="e">
        <f>SUM(O24:O27)</f>
        <v>#DIV/0!</v>
      </c>
      <c r="P28" s="515">
        <f>SUM(P24:P27)</f>
        <v>0</v>
      </c>
      <c r="Q28" s="515">
        <f>SUM(Q24:Q27)</f>
        <v>0</v>
      </c>
      <c r="R28" s="515">
        <f>SUM(R24:R27)</f>
        <v>0</v>
      </c>
      <c r="S28" s="283">
        <f t="shared" si="0"/>
        <v>0</v>
      </c>
      <c r="T28" s="572" t="e">
        <f t="shared" si="1"/>
        <v>#DIV/0!</v>
      </c>
    </row>
    <row r="29" spans="2:20" ht="7.9" customHeight="1">
      <c r="B29" s="336"/>
      <c r="C29" s="315"/>
      <c r="D29" s="316"/>
      <c r="E29" s="316"/>
      <c r="F29" s="316"/>
      <c r="G29" s="316"/>
      <c r="H29" s="317"/>
      <c r="I29" s="317"/>
      <c r="J29" s="317"/>
      <c r="K29" s="279"/>
      <c r="L29" s="318"/>
      <c r="M29" s="279"/>
      <c r="N29" s="576"/>
      <c r="O29" s="576"/>
      <c r="P29" s="516"/>
      <c r="Q29" s="516"/>
      <c r="R29" s="516"/>
      <c r="S29" s="317"/>
      <c r="T29" s="577"/>
    </row>
    <row r="30" spans="2:20">
      <c r="B30" s="334">
        <v>4101</v>
      </c>
      <c r="C30" s="643">
        <f>+C24</f>
        <v>0</v>
      </c>
      <c r="D30" s="655">
        <f>+PSSA3_4101!$D$7</f>
        <v>0</v>
      </c>
      <c r="E30" s="656"/>
      <c r="F30" s="657"/>
      <c r="G30" s="288"/>
      <c r="H30" s="281">
        <f>+PSSA3_4101!$F$24</f>
        <v>0</v>
      </c>
      <c r="I30" s="281">
        <f>+PSSA3_4101!$F$33+PSSA3_4101!$F$47</f>
        <v>0</v>
      </c>
      <c r="J30" s="281">
        <f>+PSSA3_4101!$F$62</f>
        <v>0</v>
      </c>
      <c r="K30" s="294">
        <v>0</v>
      </c>
      <c r="L30" s="313">
        <f>+J30*K30</f>
        <v>0</v>
      </c>
      <c r="M30" s="309" t="e">
        <f>IF(K$60&lt;50%,K30,50%/K$60*K30)</f>
        <v>#DIV/0!</v>
      </c>
      <c r="N30" s="281" t="e">
        <f>+M30*J30</f>
        <v>#DIV/0!</v>
      </c>
      <c r="O30" s="281" t="e">
        <f>+J30-N30</f>
        <v>#DIV/0!</v>
      </c>
      <c r="P30" s="514">
        <f>+PSSA3_4101!$H$24</f>
        <v>0</v>
      </c>
      <c r="Q30" s="514">
        <f>+PSSA3_4101!$H$33+PSSA3_4101!$H$47</f>
        <v>0</v>
      </c>
      <c r="R30" s="514">
        <f>+PSSA3_4101!$H$62</f>
        <v>0</v>
      </c>
      <c r="S30" s="281">
        <f t="shared" si="0"/>
        <v>0</v>
      </c>
      <c r="T30" s="575" t="e">
        <f t="shared" si="1"/>
        <v>#DIV/0!</v>
      </c>
    </row>
    <row r="31" spans="2:20">
      <c r="B31" s="334">
        <v>4102</v>
      </c>
      <c r="C31" s="644"/>
      <c r="D31" s="655">
        <f>+PSSA3_4102!$D$7</f>
        <v>0</v>
      </c>
      <c r="E31" s="656"/>
      <c r="F31" s="657"/>
      <c r="G31" s="288"/>
      <c r="H31" s="281">
        <f>+PSSA3_4102!$F$24</f>
        <v>0</v>
      </c>
      <c r="I31" s="281">
        <f>+PSSA3_4102!$F$33+PSSA3_4102!$F$47</f>
        <v>0</v>
      </c>
      <c r="J31" s="281">
        <f>+PSSA3_4102!$F$62</f>
        <v>0</v>
      </c>
      <c r="K31" s="294">
        <v>0</v>
      </c>
      <c r="L31" s="313">
        <f>+J31*K31</f>
        <v>0</v>
      </c>
      <c r="M31" s="309" t="e">
        <f>IF(K$60&lt;50%,K31,50%/K$60*K31)</f>
        <v>#DIV/0!</v>
      </c>
      <c r="N31" s="281" t="e">
        <f>+M31*J31</f>
        <v>#DIV/0!</v>
      </c>
      <c r="O31" s="281" t="e">
        <f>+J31-N31</f>
        <v>#DIV/0!</v>
      </c>
      <c r="P31" s="514">
        <f>+PSSA3_4102!$H$24</f>
        <v>0</v>
      </c>
      <c r="Q31" s="514">
        <f>+PSSA3_4102!$H$33+PSSA3_4102!$H$47</f>
        <v>0</v>
      </c>
      <c r="R31" s="514">
        <f>+PSSA3_4102!$H$62</f>
        <v>0</v>
      </c>
      <c r="S31" s="281">
        <f t="shared" si="0"/>
        <v>0</v>
      </c>
      <c r="T31" s="575" t="e">
        <f t="shared" si="1"/>
        <v>#DIV/0!</v>
      </c>
    </row>
    <row r="32" spans="2:20">
      <c r="B32" s="334">
        <v>4103</v>
      </c>
      <c r="C32" s="644"/>
      <c r="D32" s="655">
        <f>+PSSA3_4103!$D$7</f>
        <v>0</v>
      </c>
      <c r="E32" s="656"/>
      <c r="F32" s="657"/>
      <c r="G32" s="288"/>
      <c r="H32" s="281">
        <f>+PSSA3_4103!$F$24</f>
        <v>0</v>
      </c>
      <c r="I32" s="281">
        <f>+PSSA3_4103!$F$33+PSSA3_4103!$F$47</f>
        <v>0</v>
      </c>
      <c r="J32" s="281">
        <f>+PSSA3_4103!$F$62</f>
        <v>0</v>
      </c>
      <c r="K32" s="294">
        <v>0</v>
      </c>
      <c r="L32" s="313">
        <f>+J32*K32</f>
        <v>0</v>
      </c>
      <c r="M32" s="309" t="e">
        <f>IF(K$60&lt;50%,K32,50%/K$60*K32)</f>
        <v>#DIV/0!</v>
      </c>
      <c r="N32" s="281" t="e">
        <f>+M32*J32</f>
        <v>#DIV/0!</v>
      </c>
      <c r="O32" s="281" t="e">
        <f>+J32-N32</f>
        <v>#DIV/0!</v>
      </c>
      <c r="P32" s="514">
        <f>+PSSA3_4103!$H$24</f>
        <v>0</v>
      </c>
      <c r="Q32" s="514">
        <f>+PSSA3_4103!$H$33+PSSA3_4103!$H$47</f>
        <v>0</v>
      </c>
      <c r="R32" s="514">
        <f>+PSSA3_4103!$H$62</f>
        <v>0</v>
      </c>
      <c r="S32" s="281">
        <f t="shared" si="0"/>
        <v>0</v>
      </c>
      <c r="T32" s="575" t="e">
        <f t="shared" si="1"/>
        <v>#DIV/0!</v>
      </c>
    </row>
    <row r="33" spans="2:20" ht="15.75" thickBot="1">
      <c r="B33" s="334">
        <v>4104</v>
      </c>
      <c r="C33" s="645"/>
      <c r="D33" s="661">
        <f>+PSSA3_4104!$D$7</f>
        <v>0</v>
      </c>
      <c r="E33" s="662"/>
      <c r="F33" s="663"/>
      <c r="G33" s="289"/>
      <c r="H33" s="281">
        <f>+PSSA3_4104!$F$24</f>
        <v>0</v>
      </c>
      <c r="I33" s="281">
        <f>+PSSA3_4104!$F$33+PSSA3_4104!$F$47</f>
        <v>0</v>
      </c>
      <c r="J33" s="281">
        <f>+PSSA3_4104!$F$62</f>
        <v>0</v>
      </c>
      <c r="K33" s="294">
        <v>0</v>
      </c>
      <c r="L33" s="313">
        <f>+J33*K33</f>
        <v>0</v>
      </c>
      <c r="M33" s="309" t="e">
        <f>IF(K$60&lt;50%,K33,50%/K$60*K33)</f>
        <v>#DIV/0!</v>
      </c>
      <c r="N33" s="281" t="e">
        <f>+M33*J33</f>
        <v>#DIV/0!</v>
      </c>
      <c r="O33" s="281" t="e">
        <f>+J33-N33</f>
        <v>#DIV/0!</v>
      </c>
      <c r="P33" s="514">
        <f>+PSSA3_4104!$H$24</f>
        <v>0</v>
      </c>
      <c r="Q33" s="514">
        <f>+PSSA3_4104!$H$33+PSSA3_4104!$H$47</f>
        <v>0</v>
      </c>
      <c r="R33" s="514">
        <f>+PSSA3_4104!$H$62</f>
        <v>0</v>
      </c>
      <c r="S33" s="281">
        <f t="shared" si="0"/>
        <v>0</v>
      </c>
      <c r="T33" s="575" t="e">
        <f t="shared" si="1"/>
        <v>#DIV/0!</v>
      </c>
    </row>
    <row r="34" spans="2:20" s="277" customFormat="1" ht="19.899999999999999" customHeight="1" thickBot="1">
      <c r="B34" s="337"/>
      <c r="C34" s="568" t="s">
        <v>165</v>
      </c>
      <c r="D34" s="658"/>
      <c r="E34" s="659"/>
      <c r="F34" s="659"/>
      <c r="G34" s="660"/>
      <c r="H34" s="571">
        <f>SUM(H30:H33)</f>
        <v>0</v>
      </c>
      <c r="I34" s="283">
        <f>SUM(I30:I33)</f>
        <v>0</v>
      </c>
      <c r="J34" s="283">
        <f>SUM(J30:J33)</f>
        <v>0</v>
      </c>
      <c r="K34" s="290"/>
      <c r="L34" s="308"/>
      <c r="M34" s="291"/>
      <c r="N34" s="283" t="e">
        <f>SUM(N30:N33)</f>
        <v>#DIV/0!</v>
      </c>
      <c r="O34" s="284" t="e">
        <f>SUM(O30:O33)</f>
        <v>#DIV/0!</v>
      </c>
      <c r="P34" s="515">
        <f>SUM(P30:P33)</f>
        <v>0</v>
      </c>
      <c r="Q34" s="515">
        <f>SUM(Q30:Q33)</f>
        <v>0</v>
      </c>
      <c r="R34" s="515">
        <f>SUM(R30:R33)</f>
        <v>0</v>
      </c>
      <c r="S34" s="283">
        <f t="shared" si="0"/>
        <v>0</v>
      </c>
      <c r="T34" s="572" t="e">
        <f t="shared" si="1"/>
        <v>#DIV/0!</v>
      </c>
    </row>
    <row r="35" spans="2:20" ht="7.9" customHeight="1">
      <c r="B35" s="337"/>
      <c r="C35" s="319"/>
      <c r="D35" s="316"/>
      <c r="E35" s="316"/>
      <c r="F35" s="316"/>
      <c r="G35" s="316"/>
      <c r="H35" s="317"/>
      <c r="I35" s="317"/>
      <c r="J35" s="317"/>
      <c r="K35" s="279"/>
      <c r="L35" s="318"/>
      <c r="M35" s="279"/>
      <c r="N35" s="576"/>
      <c r="O35" s="576"/>
      <c r="P35" s="516"/>
      <c r="Q35" s="516"/>
      <c r="R35" s="516"/>
      <c r="S35" s="317"/>
      <c r="T35" s="577"/>
    </row>
    <row r="36" spans="2:20">
      <c r="B36" s="334">
        <v>5101</v>
      </c>
      <c r="C36" s="643">
        <f>+PSSA3_5101!$F$3</f>
        <v>0</v>
      </c>
      <c r="D36" s="655">
        <f>+PSSA3_5101!$D$7</f>
        <v>0</v>
      </c>
      <c r="E36" s="656"/>
      <c r="F36" s="657"/>
      <c r="G36" s="288"/>
      <c r="H36" s="281">
        <f>+PSSA3_5101!$F$24</f>
        <v>0</v>
      </c>
      <c r="I36" s="281">
        <f>+PSSA3_5101!$F$33+PSSA3_5101!$F$47</f>
        <v>0</v>
      </c>
      <c r="J36" s="281">
        <f>+PSSA3_5101!$F$62</f>
        <v>0</v>
      </c>
      <c r="K36" s="294">
        <v>0</v>
      </c>
      <c r="L36" s="313">
        <f>+J36*K36</f>
        <v>0</v>
      </c>
      <c r="M36" s="309" t="e">
        <f>IF(K$60&lt;50%,K36,50%/K$60*K36)</f>
        <v>#DIV/0!</v>
      </c>
      <c r="N36" s="281" t="e">
        <f>+M36*J36</f>
        <v>#DIV/0!</v>
      </c>
      <c r="O36" s="281" t="e">
        <f>+J36-N36</f>
        <v>#DIV/0!</v>
      </c>
      <c r="P36" s="514">
        <f>+PSSA3_5101!$H$24</f>
        <v>0</v>
      </c>
      <c r="Q36" s="514">
        <f>+PSSA3_5101!$H$33+PSSA3_5101!$H$47</f>
        <v>0</v>
      </c>
      <c r="R36" s="514">
        <f>+PSSA3_5101!$H$62</f>
        <v>0</v>
      </c>
      <c r="S36" s="281">
        <f t="shared" si="0"/>
        <v>0</v>
      </c>
      <c r="T36" s="575" t="e">
        <f t="shared" si="1"/>
        <v>#DIV/0!</v>
      </c>
    </row>
    <row r="37" spans="2:20">
      <c r="B37" s="334">
        <v>5102</v>
      </c>
      <c r="C37" s="644"/>
      <c r="D37" s="655">
        <f>+PSSA3_5102!$D$7</f>
        <v>0</v>
      </c>
      <c r="E37" s="656"/>
      <c r="F37" s="657"/>
      <c r="G37" s="288"/>
      <c r="H37" s="281">
        <f>+PSSA3_5102!$F$24</f>
        <v>0</v>
      </c>
      <c r="I37" s="281">
        <f>+PSSA3_5102!$F$33+PSSA3_5102!$F$47</f>
        <v>0</v>
      </c>
      <c r="J37" s="281">
        <f>+PSSA3_5102!$F$62</f>
        <v>0</v>
      </c>
      <c r="K37" s="294">
        <v>0</v>
      </c>
      <c r="L37" s="313">
        <f>+J37*K37</f>
        <v>0</v>
      </c>
      <c r="M37" s="309" t="e">
        <f>IF(K$60&lt;50%,K37,50%/K$60*K37)</f>
        <v>#DIV/0!</v>
      </c>
      <c r="N37" s="281" t="e">
        <f>+M37*J37</f>
        <v>#DIV/0!</v>
      </c>
      <c r="O37" s="281" t="e">
        <f>+J37-N37</f>
        <v>#DIV/0!</v>
      </c>
      <c r="P37" s="514">
        <f>+PSSA3_5102!$H$24</f>
        <v>0</v>
      </c>
      <c r="Q37" s="514">
        <f>+PSSA3_5102!$H$33+PSSA3_5102!$H$47</f>
        <v>0</v>
      </c>
      <c r="R37" s="514">
        <f>+PSSA3_5102!$H$62</f>
        <v>0</v>
      </c>
      <c r="S37" s="281">
        <f t="shared" si="0"/>
        <v>0</v>
      </c>
      <c r="T37" s="575" t="e">
        <f t="shared" si="1"/>
        <v>#DIV/0!</v>
      </c>
    </row>
    <row r="38" spans="2:20">
      <c r="B38" s="334">
        <v>5103</v>
      </c>
      <c r="C38" s="644"/>
      <c r="D38" s="655">
        <f>+PSSA3_5103!$D$7</f>
        <v>0</v>
      </c>
      <c r="E38" s="656"/>
      <c r="F38" s="657"/>
      <c r="G38" s="288"/>
      <c r="H38" s="281">
        <f>+PSSA3_5103!$F$24</f>
        <v>0</v>
      </c>
      <c r="I38" s="281">
        <f>+PSSA3_5103!$F$33+PSSA3_5103!$F$47</f>
        <v>0</v>
      </c>
      <c r="J38" s="281">
        <f>+PSSA3_5103!$F$62</f>
        <v>0</v>
      </c>
      <c r="K38" s="294">
        <v>0</v>
      </c>
      <c r="L38" s="313">
        <f>+J38*K38</f>
        <v>0</v>
      </c>
      <c r="M38" s="309" t="e">
        <f>IF(K$60&lt;50%,K38,50%/K$60*K38)</f>
        <v>#DIV/0!</v>
      </c>
      <c r="N38" s="281" t="e">
        <f>+M38*J38</f>
        <v>#DIV/0!</v>
      </c>
      <c r="O38" s="281" t="e">
        <f>+J38-N38</f>
        <v>#DIV/0!</v>
      </c>
      <c r="P38" s="514">
        <f>+PSSA3_5103!$H$24</f>
        <v>0</v>
      </c>
      <c r="Q38" s="514">
        <f>+PSSA3_5103!$H$33+PSSA3_5103!$H$47</f>
        <v>0</v>
      </c>
      <c r="R38" s="514">
        <f>+PSSA3_5103!$H$62</f>
        <v>0</v>
      </c>
      <c r="S38" s="281">
        <f t="shared" si="0"/>
        <v>0</v>
      </c>
      <c r="T38" s="575" t="e">
        <f t="shared" si="1"/>
        <v>#DIV/0!</v>
      </c>
    </row>
    <row r="39" spans="2:20" ht="15.75" thickBot="1">
      <c r="B39" s="334">
        <v>5104</v>
      </c>
      <c r="C39" s="645"/>
      <c r="D39" s="661">
        <f>+PSSA3_5104!$D$7</f>
        <v>0</v>
      </c>
      <c r="E39" s="662"/>
      <c r="F39" s="663"/>
      <c r="G39" s="289"/>
      <c r="H39" s="281">
        <f>+PSSA3_5104!$F$24</f>
        <v>0</v>
      </c>
      <c r="I39" s="281">
        <f>+PSSA3_5104!$F$33+PSSA3_5104!$F$47</f>
        <v>0</v>
      </c>
      <c r="J39" s="281">
        <f>+PSSA3_5104!$F$62</f>
        <v>0</v>
      </c>
      <c r="K39" s="294">
        <v>0</v>
      </c>
      <c r="L39" s="313">
        <f>+J39*K39</f>
        <v>0</v>
      </c>
      <c r="M39" s="309" t="e">
        <f>IF(K$60&lt;50%,K39,50%/K$60*K39)</f>
        <v>#DIV/0!</v>
      </c>
      <c r="N39" s="281" t="e">
        <f>+M39*J39</f>
        <v>#DIV/0!</v>
      </c>
      <c r="O39" s="281" t="e">
        <f>+J39-N39</f>
        <v>#DIV/0!</v>
      </c>
      <c r="P39" s="514">
        <f>+PSSA3_5104!$H$24</f>
        <v>0</v>
      </c>
      <c r="Q39" s="514">
        <f>+PSSA3_5104!$H$33+PSSA3_5104!$H$47</f>
        <v>0</v>
      </c>
      <c r="R39" s="514">
        <f>+PSSA3_5104!$H$62</f>
        <v>0</v>
      </c>
      <c r="S39" s="281">
        <f t="shared" si="0"/>
        <v>0</v>
      </c>
      <c r="T39" s="575" t="e">
        <f t="shared" si="1"/>
        <v>#DIV/0!</v>
      </c>
    </row>
    <row r="40" spans="2:20" s="277" customFormat="1" ht="19.899999999999999" customHeight="1" thickBot="1">
      <c r="B40" s="337"/>
      <c r="C40" s="568" t="s">
        <v>166</v>
      </c>
      <c r="D40" s="658"/>
      <c r="E40" s="659"/>
      <c r="F40" s="659"/>
      <c r="G40" s="660"/>
      <c r="H40" s="571">
        <f>SUM(H36:H39)</f>
        <v>0</v>
      </c>
      <c r="I40" s="283">
        <f>SUM(I36:I39)</f>
        <v>0</v>
      </c>
      <c r="J40" s="283">
        <f>SUM(J36:J39)</f>
        <v>0</v>
      </c>
      <c r="K40" s="290"/>
      <c r="L40" s="308"/>
      <c r="M40" s="291"/>
      <c r="N40" s="283" t="e">
        <f>SUM(N36:N39)</f>
        <v>#DIV/0!</v>
      </c>
      <c r="O40" s="284" t="e">
        <f>SUM(O36:O39)</f>
        <v>#DIV/0!</v>
      </c>
      <c r="P40" s="515">
        <f>SUM(P36:P39)</f>
        <v>0</v>
      </c>
      <c r="Q40" s="515">
        <f>SUM(Q36:Q39)</f>
        <v>0</v>
      </c>
      <c r="R40" s="515">
        <f>SUM(R36:R39)</f>
        <v>0</v>
      </c>
      <c r="S40" s="283">
        <f t="shared" si="0"/>
        <v>0</v>
      </c>
      <c r="T40" s="572" t="e">
        <f t="shared" si="1"/>
        <v>#DIV/0!</v>
      </c>
    </row>
    <row r="41" spans="2:20" ht="7.9" customHeight="1">
      <c r="B41" s="337"/>
      <c r="C41" s="319"/>
      <c r="D41" s="316"/>
      <c r="E41" s="316"/>
      <c r="F41" s="316"/>
      <c r="G41" s="316"/>
      <c r="H41" s="317"/>
      <c r="I41" s="317"/>
      <c r="J41" s="317"/>
      <c r="K41" s="279"/>
      <c r="L41" s="318"/>
      <c r="M41" s="279"/>
      <c r="N41" s="576"/>
      <c r="O41" s="576"/>
      <c r="P41" s="516"/>
      <c r="Q41" s="516"/>
      <c r="R41" s="516"/>
      <c r="S41" s="317"/>
      <c r="T41" s="577"/>
    </row>
    <row r="42" spans="2:20">
      <c r="B42" s="334">
        <v>6101</v>
      </c>
      <c r="C42" s="643">
        <f>+C36</f>
        <v>0</v>
      </c>
      <c r="D42" s="655">
        <f>+PSSA3_6101!$D$7</f>
        <v>0</v>
      </c>
      <c r="E42" s="656"/>
      <c r="F42" s="657"/>
      <c r="G42" s="288"/>
      <c r="H42" s="281">
        <f>+PSSA3_6101!$F$24</f>
        <v>0</v>
      </c>
      <c r="I42" s="281">
        <f>+PSSA3_6101!$F$33+PSSA3_6101!$F$47</f>
        <v>0</v>
      </c>
      <c r="J42" s="281">
        <f>+PSSA3_6101!$F$62</f>
        <v>0</v>
      </c>
      <c r="K42" s="294">
        <v>0</v>
      </c>
      <c r="L42" s="313">
        <f>+J42*K42</f>
        <v>0</v>
      </c>
      <c r="M42" s="309" t="e">
        <f>IF(K$60&lt;50%,K42,50%/K$60*K42)</f>
        <v>#DIV/0!</v>
      </c>
      <c r="N42" s="281" t="e">
        <f>+M42*J42</f>
        <v>#DIV/0!</v>
      </c>
      <c r="O42" s="281" t="e">
        <f>+J42-N42</f>
        <v>#DIV/0!</v>
      </c>
      <c r="P42" s="514">
        <f>+PSSA3_6101!$H$24</f>
        <v>0</v>
      </c>
      <c r="Q42" s="514">
        <f>+PSSA3_6101!$H$33+PSSA3_6101!$H$47</f>
        <v>0</v>
      </c>
      <c r="R42" s="514">
        <f>+PSSA3_6101!$H$62</f>
        <v>0</v>
      </c>
      <c r="S42" s="281">
        <f t="shared" si="0"/>
        <v>0</v>
      </c>
      <c r="T42" s="575" t="e">
        <f t="shared" si="1"/>
        <v>#DIV/0!</v>
      </c>
    </row>
    <row r="43" spans="2:20">
      <c r="B43" s="334">
        <v>6102</v>
      </c>
      <c r="C43" s="644"/>
      <c r="D43" s="655">
        <f>+PSSA3_6102!$D$7</f>
        <v>0</v>
      </c>
      <c r="E43" s="656"/>
      <c r="F43" s="657"/>
      <c r="G43" s="288"/>
      <c r="H43" s="281">
        <f>+PSSA3_6102!$F$24</f>
        <v>0</v>
      </c>
      <c r="I43" s="281">
        <f>+PSSA3_6102!$F$33+PSSA3_6102!$F$47</f>
        <v>0</v>
      </c>
      <c r="J43" s="281">
        <f>+PSSA3_6102!$F$62</f>
        <v>0</v>
      </c>
      <c r="K43" s="294">
        <v>0</v>
      </c>
      <c r="L43" s="313">
        <f>+J43*K43</f>
        <v>0</v>
      </c>
      <c r="M43" s="309" t="e">
        <f>IF(K$60&lt;50%,K43,50%/K$60*K43)</f>
        <v>#DIV/0!</v>
      </c>
      <c r="N43" s="281" t="e">
        <f>+M43*J43</f>
        <v>#DIV/0!</v>
      </c>
      <c r="O43" s="281" t="e">
        <f>+J43-N43</f>
        <v>#DIV/0!</v>
      </c>
      <c r="P43" s="514">
        <f>+PSSA3_6102!$H$24</f>
        <v>0</v>
      </c>
      <c r="Q43" s="514">
        <f>+PSSA3_6102!$H$33+PSSA3_6102!$H$47</f>
        <v>0</v>
      </c>
      <c r="R43" s="514">
        <f>+PSSA3_6102!$H$62</f>
        <v>0</v>
      </c>
      <c r="S43" s="281">
        <f t="shared" si="0"/>
        <v>0</v>
      </c>
      <c r="T43" s="575" t="e">
        <f t="shared" si="1"/>
        <v>#DIV/0!</v>
      </c>
    </row>
    <row r="44" spans="2:20">
      <c r="B44" s="334">
        <v>6103</v>
      </c>
      <c r="C44" s="644"/>
      <c r="D44" s="655">
        <f>+PSSA3_6103!$D$7</f>
        <v>0</v>
      </c>
      <c r="E44" s="656"/>
      <c r="F44" s="657"/>
      <c r="G44" s="288"/>
      <c r="H44" s="281">
        <f>+PSSA3_6103!$F$24</f>
        <v>0</v>
      </c>
      <c r="I44" s="281">
        <f>+PSSA3_6103!$F$33+PSSA3_6103!$F$47</f>
        <v>0</v>
      </c>
      <c r="J44" s="281">
        <f>+PSSA3_6103!$F$62</f>
        <v>0</v>
      </c>
      <c r="K44" s="294">
        <v>0</v>
      </c>
      <c r="L44" s="313">
        <f>+J44*K44</f>
        <v>0</v>
      </c>
      <c r="M44" s="309" t="e">
        <f>IF(K$60&lt;50%,K44,50%/K$60*K44)</f>
        <v>#DIV/0!</v>
      </c>
      <c r="N44" s="281" t="e">
        <f>+M44*J44</f>
        <v>#DIV/0!</v>
      </c>
      <c r="O44" s="281" t="e">
        <f>+J44-N44</f>
        <v>#DIV/0!</v>
      </c>
      <c r="P44" s="514">
        <f>+PSSA3_6103!$H$24</f>
        <v>0</v>
      </c>
      <c r="Q44" s="514">
        <f>+PSSA3_6103!$H$33+PSSA3_6103!$H$47</f>
        <v>0</v>
      </c>
      <c r="R44" s="514">
        <f>+PSSA3_6103!$H$62</f>
        <v>0</v>
      </c>
      <c r="S44" s="281">
        <f t="shared" si="0"/>
        <v>0</v>
      </c>
      <c r="T44" s="575" t="e">
        <f t="shared" si="1"/>
        <v>#DIV/0!</v>
      </c>
    </row>
    <row r="45" spans="2:20" ht="15.75" thickBot="1">
      <c r="B45" s="334">
        <v>6104</v>
      </c>
      <c r="C45" s="645"/>
      <c r="D45" s="661">
        <f>+PSSA3_6104!$D$7</f>
        <v>0</v>
      </c>
      <c r="E45" s="662"/>
      <c r="F45" s="663"/>
      <c r="G45" s="289"/>
      <c r="H45" s="281">
        <f>+PSSA3_6104!$F$24</f>
        <v>0</v>
      </c>
      <c r="I45" s="281">
        <f>+PSSA3_6104!$F$33+PSSA3_6104!$F$47</f>
        <v>0</v>
      </c>
      <c r="J45" s="281">
        <f>+PSSA3_6104!$F$62</f>
        <v>0</v>
      </c>
      <c r="K45" s="294">
        <v>0</v>
      </c>
      <c r="L45" s="313">
        <f>+J45*K45</f>
        <v>0</v>
      </c>
      <c r="M45" s="309" t="e">
        <f>IF(K$60&lt;50%,K45,50%/K$60*K45)</f>
        <v>#DIV/0!</v>
      </c>
      <c r="N45" s="281" t="e">
        <f>+M45*J45</f>
        <v>#DIV/0!</v>
      </c>
      <c r="O45" s="281" t="e">
        <f>+J45-N45</f>
        <v>#DIV/0!</v>
      </c>
      <c r="P45" s="514">
        <f>+PSSA3_6104!$H$24</f>
        <v>0</v>
      </c>
      <c r="Q45" s="514">
        <f>+PSSA3_6104!$H$33+PSSA3_6104!$H$47</f>
        <v>0</v>
      </c>
      <c r="R45" s="514">
        <f>+PSSA3_6104!$H$62</f>
        <v>0</v>
      </c>
      <c r="S45" s="281">
        <f t="shared" si="0"/>
        <v>0</v>
      </c>
      <c r="T45" s="575" t="e">
        <f t="shared" si="1"/>
        <v>#DIV/0!</v>
      </c>
    </row>
    <row r="46" spans="2:20" s="277" customFormat="1" ht="19.899999999999999" customHeight="1" thickBot="1">
      <c r="B46" s="337"/>
      <c r="C46" s="568" t="s">
        <v>167</v>
      </c>
      <c r="D46" s="658"/>
      <c r="E46" s="659"/>
      <c r="F46" s="659"/>
      <c r="G46" s="660"/>
      <c r="H46" s="571">
        <f>SUM(H42:H45)</f>
        <v>0</v>
      </c>
      <c r="I46" s="283">
        <f>SUM(I42:I45)</f>
        <v>0</v>
      </c>
      <c r="J46" s="283">
        <f>SUM(J42:J45)</f>
        <v>0</v>
      </c>
      <c r="K46" s="290"/>
      <c r="L46" s="308"/>
      <c r="M46" s="291"/>
      <c r="N46" s="283" t="e">
        <f>SUM(N42:N45)</f>
        <v>#DIV/0!</v>
      </c>
      <c r="O46" s="284" t="e">
        <f>SUM(O42:O45)</f>
        <v>#DIV/0!</v>
      </c>
      <c r="P46" s="515">
        <f>SUM(P42:P45)</f>
        <v>0</v>
      </c>
      <c r="Q46" s="515">
        <f>SUM(Q42:Q45)</f>
        <v>0</v>
      </c>
      <c r="R46" s="515">
        <f>SUM(R42:R45)</f>
        <v>0</v>
      </c>
      <c r="S46" s="283">
        <f t="shared" si="0"/>
        <v>0</v>
      </c>
      <c r="T46" s="572" t="e">
        <f t="shared" si="1"/>
        <v>#DIV/0!</v>
      </c>
    </row>
    <row r="47" spans="2:20" ht="7.9" customHeight="1">
      <c r="B47" s="337"/>
      <c r="C47" s="319"/>
      <c r="D47" s="316"/>
      <c r="E47" s="316"/>
      <c r="F47" s="316"/>
      <c r="G47" s="320"/>
      <c r="H47" s="279"/>
      <c r="I47" s="279"/>
      <c r="J47" s="279"/>
      <c r="K47" s="279"/>
      <c r="L47" s="321"/>
      <c r="M47" s="279"/>
      <c r="N47" s="578"/>
      <c r="O47" s="578"/>
      <c r="P47" s="513"/>
      <c r="Q47" s="513"/>
      <c r="R47" s="513"/>
      <c r="S47" s="279"/>
      <c r="T47" s="579"/>
    </row>
    <row r="48" spans="2:20">
      <c r="B48" s="334">
        <v>7101</v>
      </c>
      <c r="C48" s="643">
        <f>+PSSA3_7101!$F$3</f>
        <v>0</v>
      </c>
      <c r="D48" s="655">
        <f>+PSSA3_7101!$D$7</f>
        <v>0</v>
      </c>
      <c r="E48" s="656"/>
      <c r="F48" s="657"/>
      <c r="G48" s="288"/>
      <c r="H48" s="281">
        <f>+PSSA3_7101!$F$24</f>
        <v>0</v>
      </c>
      <c r="I48" s="281">
        <f>+PSSA3_7101!$F$33+PSSA3_7101!$F$47</f>
        <v>0</v>
      </c>
      <c r="J48" s="281">
        <f>+PSSA3_7101!$F$62</f>
        <v>0</v>
      </c>
      <c r="K48" s="294">
        <v>0</v>
      </c>
      <c r="L48" s="313">
        <f>+J48*K48</f>
        <v>0</v>
      </c>
      <c r="M48" s="309" t="e">
        <f>IF(K$60&lt;50%,K48,50%/K$60*K48)</f>
        <v>#DIV/0!</v>
      </c>
      <c r="N48" s="281" t="e">
        <f>+M48*J48</f>
        <v>#DIV/0!</v>
      </c>
      <c r="O48" s="281" t="e">
        <f>+J48-N48</f>
        <v>#DIV/0!</v>
      </c>
      <c r="P48" s="514">
        <f>+PSSA3_7101!$H$24</f>
        <v>0</v>
      </c>
      <c r="Q48" s="514">
        <f>+PSSA3_7101!$H$33+PSSA3_7101!$H$47</f>
        <v>0</v>
      </c>
      <c r="R48" s="514">
        <f>+PSSA3_7101!$H$62</f>
        <v>0</v>
      </c>
      <c r="S48" s="281">
        <f t="shared" si="0"/>
        <v>0</v>
      </c>
      <c r="T48" s="575" t="e">
        <f t="shared" si="1"/>
        <v>#DIV/0!</v>
      </c>
    </row>
    <row r="49" spans="2:20">
      <c r="B49" s="334">
        <v>7102</v>
      </c>
      <c r="C49" s="644"/>
      <c r="D49" s="655">
        <f>+PSSA3_7102!$D$7</f>
        <v>0</v>
      </c>
      <c r="E49" s="656"/>
      <c r="F49" s="657"/>
      <c r="G49" s="288"/>
      <c r="H49" s="281">
        <f>+PSSA3_7102!$F$24</f>
        <v>0</v>
      </c>
      <c r="I49" s="281">
        <f>+PSSA3_7102!$F$33+PSSA3_7102!$F$47</f>
        <v>0</v>
      </c>
      <c r="J49" s="281">
        <f>+PSSA3_7102!$F$62</f>
        <v>0</v>
      </c>
      <c r="K49" s="294">
        <v>0</v>
      </c>
      <c r="L49" s="313">
        <f>+J49*K49</f>
        <v>0</v>
      </c>
      <c r="M49" s="309" t="e">
        <f>IF(K$60&lt;50%,K49,50%/K$60*K49)</f>
        <v>#DIV/0!</v>
      </c>
      <c r="N49" s="281" t="e">
        <f>+M49*J49</f>
        <v>#DIV/0!</v>
      </c>
      <c r="O49" s="281" t="e">
        <f>+J49-N49</f>
        <v>#DIV/0!</v>
      </c>
      <c r="P49" s="514">
        <f>+PSSA3_7102!$H$24</f>
        <v>0</v>
      </c>
      <c r="Q49" s="514">
        <f>+PSSA3_7102!$H$33+PSSA3_7102!$H$47</f>
        <v>0</v>
      </c>
      <c r="R49" s="514">
        <f>+PSSA3_7102!$H$62</f>
        <v>0</v>
      </c>
      <c r="S49" s="281">
        <f t="shared" si="0"/>
        <v>0</v>
      </c>
      <c r="T49" s="575" t="e">
        <f t="shared" si="1"/>
        <v>#DIV/0!</v>
      </c>
    </row>
    <row r="50" spans="2:20">
      <c r="B50" s="334">
        <v>7103</v>
      </c>
      <c r="C50" s="644"/>
      <c r="D50" s="655">
        <f>+PSSA3_7103!$D$7</f>
        <v>0</v>
      </c>
      <c r="E50" s="656"/>
      <c r="F50" s="657"/>
      <c r="G50" s="288"/>
      <c r="H50" s="281">
        <f>+PSSA3_7103!$F$24</f>
        <v>0</v>
      </c>
      <c r="I50" s="281">
        <f>+PSSA3_7103!$F$33+PSSA3_7103!$F$47</f>
        <v>0</v>
      </c>
      <c r="J50" s="281">
        <f>+PSSA3_7103!$F$62</f>
        <v>0</v>
      </c>
      <c r="K50" s="294">
        <v>0</v>
      </c>
      <c r="L50" s="313">
        <f>+J50*K50</f>
        <v>0</v>
      </c>
      <c r="M50" s="309" t="e">
        <f>IF(K$60&lt;50%,K50,50%/K$60*K50)</f>
        <v>#DIV/0!</v>
      </c>
      <c r="N50" s="281" t="e">
        <f>+M50*J50</f>
        <v>#DIV/0!</v>
      </c>
      <c r="O50" s="281" t="e">
        <f>+J50-N50</f>
        <v>#DIV/0!</v>
      </c>
      <c r="P50" s="514">
        <f>+PSSA3_7103!$H$24</f>
        <v>0</v>
      </c>
      <c r="Q50" s="514">
        <f>+PSSA3_7103!$H$33+PSSA3_7103!$H$47</f>
        <v>0</v>
      </c>
      <c r="R50" s="514">
        <f>+PSSA3_7103!$H$62</f>
        <v>0</v>
      </c>
      <c r="S50" s="281">
        <f t="shared" si="0"/>
        <v>0</v>
      </c>
      <c r="T50" s="575" t="e">
        <f t="shared" si="1"/>
        <v>#DIV/0!</v>
      </c>
    </row>
    <row r="51" spans="2:20" ht="15.75" thickBot="1">
      <c r="B51" s="334">
        <v>7104</v>
      </c>
      <c r="C51" s="645"/>
      <c r="D51" s="661">
        <f>+PSSA3_7104!$D$7</f>
        <v>0</v>
      </c>
      <c r="E51" s="662"/>
      <c r="F51" s="663"/>
      <c r="G51" s="289"/>
      <c r="H51" s="281">
        <f>+PSSA3_7104!$F$24</f>
        <v>0</v>
      </c>
      <c r="I51" s="281">
        <f>+PSSA3_7104!$F$33+PSSA3_7104!$F$47</f>
        <v>0</v>
      </c>
      <c r="J51" s="281">
        <f>+PSSA3_7104!$F$62</f>
        <v>0</v>
      </c>
      <c r="K51" s="294">
        <v>0</v>
      </c>
      <c r="L51" s="313">
        <f>+J51*K51</f>
        <v>0</v>
      </c>
      <c r="M51" s="309" t="e">
        <f>IF(K$60&lt;50%,K51,50%/K$60*K51)</f>
        <v>#DIV/0!</v>
      </c>
      <c r="N51" s="281" t="e">
        <f>+M51*J51</f>
        <v>#DIV/0!</v>
      </c>
      <c r="O51" s="281" t="e">
        <f>+J51-N51</f>
        <v>#DIV/0!</v>
      </c>
      <c r="P51" s="514">
        <f>+PSSA3_7104!$H$24</f>
        <v>0</v>
      </c>
      <c r="Q51" s="514">
        <f>+PSSA3_7104!$H$33+PSSA3_7104!$H$47</f>
        <v>0</v>
      </c>
      <c r="R51" s="514">
        <f>+PSSA3_7104!$H$62</f>
        <v>0</v>
      </c>
      <c r="S51" s="281">
        <f t="shared" si="0"/>
        <v>0</v>
      </c>
      <c r="T51" s="575" t="e">
        <f t="shared" si="1"/>
        <v>#DIV/0!</v>
      </c>
    </row>
    <row r="52" spans="2:20" s="277" customFormat="1" ht="19.899999999999999" customHeight="1" thickBot="1">
      <c r="B52" s="337"/>
      <c r="C52" s="568" t="s">
        <v>168</v>
      </c>
      <c r="D52" s="658"/>
      <c r="E52" s="659"/>
      <c r="F52" s="659"/>
      <c r="G52" s="660"/>
      <c r="H52" s="571">
        <f>SUM(H48:H51)</f>
        <v>0</v>
      </c>
      <c r="I52" s="283">
        <f>SUM(I48:I51)</f>
        <v>0</v>
      </c>
      <c r="J52" s="283">
        <f>SUM(J48:J51)</f>
        <v>0</v>
      </c>
      <c r="K52" s="290"/>
      <c r="L52" s="308"/>
      <c r="M52" s="291"/>
      <c r="N52" s="283" t="e">
        <f>SUM(N48:N51)</f>
        <v>#DIV/0!</v>
      </c>
      <c r="O52" s="284" t="e">
        <f>SUM(O48:O51)</f>
        <v>#DIV/0!</v>
      </c>
      <c r="P52" s="515">
        <f>SUM(P48:P51)</f>
        <v>0</v>
      </c>
      <c r="Q52" s="515">
        <f>SUM(Q48:Q51)</f>
        <v>0</v>
      </c>
      <c r="R52" s="515">
        <f>SUM(R48:R51)</f>
        <v>0</v>
      </c>
      <c r="S52" s="283">
        <f t="shared" si="0"/>
        <v>0</v>
      </c>
      <c r="T52" s="572" t="e">
        <f t="shared" si="1"/>
        <v>#DIV/0!</v>
      </c>
    </row>
    <row r="53" spans="2:20" ht="7.9" customHeight="1">
      <c r="B53" s="337"/>
      <c r="C53" s="319"/>
      <c r="D53" s="316"/>
      <c r="E53" s="316"/>
      <c r="F53" s="316"/>
      <c r="G53" s="316"/>
      <c r="H53" s="317"/>
      <c r="I53" s="317"/>
      <c r="J53" s="317"/>
      <c r="K53" s="279"/>
      <c r="L53" s="318"/>
      <c r="M53" s="279"/>
      <c r="N53" s="576"/>
      <c r="O53" s="576"/>
      <c r="P53" s="516"/>
      <c r="Q53" s="516"/>
      <c r="R53" s="516"/>
      <c r="S53" s="317"/>
      <c r="T53" s="577"/>
    </row>
    <row r="54" spans="2:20">
      <c r="B54" s="334">
        <v>8101</v>
      </c>
      <c r="C54" s="643">
        <f>+C48</f>
        <v>0</v>
      </c>
      <c r="D54" s="655">
        <f>+PSSA3_8101!$D$7</f>
        <v>0</v>
      </c>
      <c r="E54" s="656"/>
      <c r="F54" s="657"/>
      <c r="G54" s="288"/>
      <c r="H54" s="281">
        <f>+PSSA3_8101!$F$24</f>
        <v>0</v>
      </c>
      <c r="I54" s="281">
        <f>+PSSA3_8101!$F$33+PSSA3_8101!$F$47</f>
        <v>0</v>
      </c>
      <c r="J54" s="281">
        <f>+PSSA3_8101!$F$62</f>
        <v>0</v>
      </c>
      <c r="K54" s="294">
        <v>0</v>
      </c>
      <c r="L54" s="313">
        <f>+J54*K54</f>
        <v>0</v>
      </c>
      <c r="M54" s="309" t="e">
        <f>IF(K$60&lt;50%,K54,50%/K$60*K54)</f>
        <v>#DIV/0!</v>
      </c>
      <c r="N54" s="281" t="e">
        <f>+M54*J54</f>
        <v>#DIV/0!</v>
      </c>
      <c r="O54" s="281" t="e">
        <f>+J54-N54</f>
        <v>#DIV/0!</v>
      </c>
      <c r="P54" s="514">
        <f>+PSSA3_8101!$H$24</f>
        <v>0</v>
      </c>
      <c r="Q54" s="514">
        <f>+PSSA3_8101!$H$33+PSSA3_8101!$H$47</f>
        <v>0</v>
      </c>
      <c r="R54" s="514">
        <f>+PSSA3_8101!$H$62</f>
        <v>0</v>
      </c>
      <c r="S54" s="281">
        <f t="shared" si="0"/>
        <v>0</v>
      </c>
      <c r="T54" s="575" t="e">
        <f t="shared" si="1"/>
        <v>#DIV/0!</v>
      </c>
    </row>
    <row r="55" spans="2:20">
      <c r="B55" s="334">
        <v>8102</v>
      </c>
      <c r="C55" s="644"/>
      <c r="D55" s="655">
        <f>+PSSA3_8102!$D$7</f>
        <v>0</v>
      </c>
      <c r="E55" s="656"/>
      <c r="F55" s="657"/>
      <c r="G55" s="288"/>
      <c r="H55" s="281">
        <f>+PSSA3_8102!$F$24</f>
        <v>0</v>
      </c>
      <c r="I55" s="281">
        <f>+PSSA3_8102!$F$33+PSSA3_8102!$F$47</f>
        <v>0</v>
      </c>
      <c r="J55" s="281">
        <f>+PSSA3_8102!$F$62</f>
        <v>0</v>
      </c>
      <c r="K55" s="294">
        <v>0</v>
      </c>
      <c r="L55" s="313">
        <f>+J55*K55</f>
        <v>0</v>
      </c>
      <c r="M55" s="309" t="e">
        <f>IF(K$60&lt;50%,K55,50%/K$60*K55)</f>
        <v>#DIV/0!</v>
      </c>
      <c r="N55" s="281" t="e">
        <f>+M55*J55</f>
        <v>#DIV/0!</v>
      </c>
      <c r="O55" s="281" t="e">
        <f>+J55-N55</f>
        <v>#DIV/0!</v>
      </c>
      <c r="P55" s="514">
        <f>+PSSA3_8102!$H$24</f>
        <v>0</v>
      </c>
      <c r="Q55" s="514">
        <f>+PSSA3_8102!$H$33+PSSA3_8102!$H$47</f>
        <v>0</v>
      </c>
      <c r="R55" s="514">
        <f>+PSSA3_8102!$H$62</f>
        <v>0</v>
      </c>
      <c r="S55" s="281">
        <f t="shared" si="0"/>
        <v>0</v>
      </c>
      <c r="T55" s="575" t="e">
        <f t="shared" si="1"/>
        <v>#DIV/0!</v>
      </c>
    </row>
    <row r="56" spans="2:20">
      <c r="B56" s="334">
        <v>8103</v>
      </c>
      <c r="C56" s="644"/>
      <c r="D56" s="655">
        <f>+PSSA3_8103!$D$7</f>
        <v>0</v>
      </c>
      <c r="E56" s="656"/>
      <c r="F56" s="657"/>
      <c r="G56" s="288"/>
      <c r="H56" s="281">
        <f>+PSSA3_8103!$F$24</f>
        <v>0</v>
      </c>
      <c r="I56" s="281">
        <f>+PSSA3_8103!$F$33+PSSA3_8103!$F$47</f>
        <v>0</v>
      </c>
      <c r="J56" s="281">
        <f>+PSSA3_8103!$F$62</f>
        <v>0</v>
      </c>
      <c r="K56" s="294">
        <v>0</v>
      </c>
      <c r="L56" s="313">
        <f>+J56*K56</f>
        <v>0</v>
      </c>
      <c r="M56" s="309" t="e">
        <f>IF(K$60&lt;50%,K56,50%/K$60*K56)</f>
        <v>#DIV/0!</v>
      </c>
      <c r="N56" s="281" t="e">
        <f>+M56*J56</f>
        <v>#DIV/0!</v>
      </c>
      <c r="O56" s="281" t="e">
        <f>+J56-N56</f>
        <v>#DIV/0!</v>
      </c>
      <c r="P56" s="514">
        <f>+PSSA3_8103!$H$24</f>
        <v>0</v>
      </c>
      <c r="Q56" s="514">
        <f>+PSSA3_8103!$H$33+PSSA3_8103!$H$47</f>
        <v>0</v>
      </c>
      <c r="R56" s="514">
        <f>+PSSA3_8103!$H$62</f>
        <v>0</v>
      </c>
      <c r="S56" s="281">
        <f t="shared" si="0"/>
        <v>0</v>
      </c>
      <c r="T56" s="575" t="e">
        <f t="shared" si="1"/>
        <v>#DIV/0!</v>
      </c>
    </row>
    <row r="57" spans="2:20" ht="15.75" thickBot="1">
      <c r="B57" s="338">
        <v>8104</v>
      </c>
      <c r="C57" s="645"/>
      <c r="D57" s="666">
        <f>+PSSA3_8104!$D$7</f>
        <v>0</v>
      </c>
      <c r="E57" s="667"/>
      <c r="F57" s="668"/>
      <c r="G57" s="331"/>
      <c r="H57" s="332">
        <f>+PSSA3_8104!$F$24</f>
        <v>0</v>
      </c>
      <c r="I57" s="332">
        <f>+PSSA3_8104!$F$33+PSSA3_8104!$F$47</f>
        <v>0</v>
      </c>
      <c r="J57" s="332">
        <f>+PSSA3_8104!$F$62</f>
        <v>0</v>
      </c>
      <c r="K57" s="294">
        <v>0</v>
      </c>
      <c r="L57" s="333">
        <f>+J57*K57</f>
        <v>0</v>
      </c>
      <c r="M57" s="309" t="e">
        <f>IF(K$60&lt;50%,K57,50%/K$60*K57)</f>
        <v>#DIV/0!</v>
      </c>
      <c r="N57" s="281" t="e">
        <f>+M57*J57</f>
        <v>#DIV/0!</v>
      </c>
      <c r="O57" s="281" t="e">
        <f>+J57-N57</f>
        <v>#DIV/0!</v>
      </c>
      <c r="P57" s="514">
        <f>+PSSA3_8104!$H$24</f>
        <v>0</v>
      </c>
      <c r="Q57" s="514">
        <f>+PSSA3_8104!$H$33+PSSA3_8104!$H$47</f>
        <v>0</v>
      </c>
      <c r="R57" s="514">
        <f>+PSSA3_8104!$H$62</f>
        <v>0</v>
      </c>
      <c r="S57" s="332">
        <f t="shared" si="0"/>
        <v>0</v>
      </c>
      <c r="T57" s="580" t="e">
        <f t="shared" si="1"/>
        <v>#DIV/0!</v>
      </c>
    </row>
    <row r="58" spans="2:20" s="277" customFormat="1" ht="19.899999999999999" customHeight="1" thickBot="1">
      <c r="B58" s="337"/>
      <c r="C58" s="568" t="s">
        <v>169</v>
      </c>
      <c r="D58" s="658"/>
      <c r="E58" s="659"/>
      <c r="F58" s="659"/>
      <c r="G58" s="660"/>
      <c r="H58" s="571">
        <f>SUM(H54:H57)</f>
        <v>0</v>
      </c>
      <c r="I58" s="283">
        <f>SUM(I54:I57)</f>
        <v>0</v>
      </c>
      <c r="J58" s="283">
        <f>SUM(J54:J57)</f>
        <v>0</v>
      </c>
      <c r="K58" s="290"/>
      <c r="L58" s="308"/>
      <c r="M58" s="291"/>
      <c r="N58" s="283" t="e">
        <f>SUM(N54:N57)</f>
        <v>#DIV/0!</v>
      </c>
      <c r="O58" s="284" t="e">
        <f>SUM(O54:O57)</f>
        <v>#DIV/0!</v>
      </c>
      <c r="P58" s="515">
        <f>SUM(P54:P57)</f>
        <v>0</v>
      </c>
      <c r="Q58" s="515">
        <f>SUM(Q54:Q57)</f>
        <v>0</v>
      </c>
      <c r="R58" s="515">
        <f>SUM(R54:R57)</f>
        <v>0</v>
      </c>
      <c r="S58" s="283">
        <f t="shared" si="0"/>
        <v>0</v>
      </c>
      <c r="T58" s="572" t="e">
        <f t="shared" si="1"/>
        <v>#DIV/0!</v>
      </c>
    </row>
    <row r="59" spans="2:20" ht="7.9" customHeight="1" thickBot="1">
      <c r="C59" s="287"/>
      <c r="D59" s="285"/>
      <c r="E59" s="285"/>
      <c r="F59" s="285"/>
      <c r="L59" s="286"/>
      <c r="N59" s="286"/>
      <c r="O59" s="286"/>
      <c r="P59" s="517"/>
      <c r="Q59" s="517"/>
      <c r="R59" s="517"/>
      <c r="T59" s="549"/>
    </row>
    <row r="60" spans="2:20" s="345" customFormat="1" ht="23.45" customHeight="1" thickBot="1">
      <c r="C60" s="346"/>
      <c r="D60" s="664" t="s">
        <v>130</v>
      </c>
      <c r="E60" s="665"/>
      <c r="F60" s="347"/>
      <c r="G60" s="348"/>
      <c r="H60" s="349">
        <f>+H16+H22+H28+H34+H40+H46+H52+H58</f>
        <v>0</v>
      </c>
      <c r="I60" s="349">
        <f>+I16+I22+I28+I34+I40+I46+I52+I58</f>
        <v>0</v>
      </c>
      <c r="J60" s="350">
        <f>+J16+J22+J28+J34+J40+J46+J52+J58</f>
        <v>0</v>
      </c>
      <c r="K60" s="351" t="e">
        <f>+L60/J60</f>
        <v>#DIV/0!</v>
      </c>
      <c r="L60" s="349">
        <f>SUM(L12:L59)</f>
        <v>0</v>
      </c>
      <c r="M60" s="351" t="e">
        <f>+N60/J60</f>
        <v>#DIV/0!</v>
      </c>
      <c r="N60" s="349" t="e">
        <f>+N16+N22+N28+N34+N40+N46+N52+N58</f>
        <v>#DIV/0!</v>
      </c>
      <c r="O60" s="352" t="e">
        <f>+O16+O22+O28+O34+O40+O46+O52+O58</f>
        <v>#DIV/0!</v>
      </c>
      <c r="P60" s="518">
        <f>+P16+P22+P28+P34+P40+P46+P52+P58</f>
        <v>0</v>
      </c>
      <c r="Q60" s="518">
        <f>+Q16+Q22+Q28+Q34+Q40+Q46+Q52+Q58</f>
        <v>0</v>
      </c>
      <c r="R60" s="519">
        <f>+R16+R22+R28+R34+R40+R46+R52+R58</f>
        <v>0</v>
      </c>
      <c r="S60" s="349">
        <f t="shared" si="0"/>
        <v>0</v>
      </c>
      <c r="T60" s="570" t="e">
        <f t="shared" si="1"/>
        <v>#DIV/0!</v>
      </c>
    </row>
    <row r="61" spans="2:20">
      <c r="C61" s="287"/>
      <c r="D61" s="285"/>
      <c r="E61" s="285"/>
      <c r="F61" s="285"/>
      <c r="L61" s="286"/>
      <c r="N61" s="286"/>
      <c r="O61" s="286"/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335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</row>
    <row r="73" spans="3:15">
      <c r="C73" s="287"/>
      <c r="D73" s="285"/>
      <c r="E73" s="285"/>
      <c r="F73" s="285"/>
    </row>
    <row r="74" spans="3:15">
      <c r="C74" s="287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</sheetData>
  <mergeCells count="55">
    <mergeCell ref="C54:C57"/>
    <mergeCell ref="C24:C27"/>
    <mergeCell ref="C30:C33"/>
    <mergeCell ref="C36:C39"/>
    <mergeCell ref="C42:C45"/>
    <mergeCell ref="C48:C51"/>
    <mergeCell ref="D26:F26"/>
    <mergeCell ref="D30:F30"/>
    <mergeCell ref="D60:E60"/>
    <mergeCell ref="D52:G52"/>
    <mergeCell ref="D54:F54"/>
    <mergeCell ref="D55:F55"/>
    <mergeCell ref="D56:F56"/>
    <mergeCell ref="D57:F57"/>
    <mergeCell ref="D58:G58"/>
    <mergeCell ref="D32:F32"/>
    <mergeCell ref="D38:F38"/>
    <mergeCell ref="D39:F39"/>
    <mergeCell ref="D40:G40"/>
    <mergeCell ref="D42:F42"/>
    <mergeCell ref="D43:F43"/>
    <mergeCell ref="D44:F44"/>
    <mergeCell ref="D27:F27"/>
    <mergeCell ref="D28:G28"/>
    <mergeCell ref="D51:F51"/>
    <mergeCell ref="D33:F33"/>
    <mergeCell ref="D34:G34"/>
    <mergeCell ref="D36:F36"/>
    <mergeCell ref="D37:F37"/>
    <mergeCell ref="D31:F31"/>
    <mergeCell ref="D45:F45"/>
    <mergeCell ref="D46:G46"/>
    <mergeCell ref="D48:F48"/>
    <mergeCell ref="D49:F49"/>
    <mergeCell ref="D50:F50"/>
    <mergeCell ref="D22:G22"/>
    <mergeCell ref="D24:F24"/>
    <mergeCell ref="D25:F25"/>
    <mergeCell ref="D12:F12"/>
    <mergeCell ref="D14:F14"/>
    <mergeCell ref="D15:F15"/>
    <mergeCell ref="D16:G16"/>
    <mergeCell ref="D18:F18"/>
    <mergeCell ref="D19:F19"/>
    <mergeCell ref="D21:F21"/>
    <mergeCell ref="J4:P4"/>
    <mergeCell ref="H2:P2"/>
    <mergeCell ref="C12:C15"/>
    <mergeCell ref="C18:C21"/>
    <mergeCell ref="B2:C2"/>
    <mergeCell ref="B4:C7"/>
    <mergeCell ref="D4:F7"/>
    <mergeCell ref="D10:F10"/>
    <mergeCell ref="D13:F13"/>
    <mergeCell ref="D20:F20"/>
  </mergeCells>
  <phoneticPr fontId="61" type="noConversion"/>
  <conditionalFormatting sqref="K60 M60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8:F51 D18:F21 D12:F15 D24:F27 D30:F33 D36:F39 D42:F45 D54:F57"/>
    <dataValidation allowBlank="1" showInputMessage="1" showErrorMessage="1" prompt="Descrizione Nodo" sqref="D16 D22 D52 D28 D34 D40 D46 D58"/>
    <dataValidation allowBlank="1" showInputMessage="1" showErrorMessage="1" prompt="Titolo progetto" sqref="D4:D6"/>
  </dataValidations>
  <hyperlinks>
    <hyperlink ref="B12" location="PSSA3_1101!Area_stampa" display="PSSA3_1101!Area_stampa"/>
    <hyperlink ref="B13" location="PSSA3_1102!Area_stampa" display="PSSA3_1102!Area_stampa"/>
    <hyperlink ref="B14" location="PSSA3_1103!Area_stampa" display="PSSA3_1103!Area_stampa"/>
    <hyperlink ref="B15" location="PSSA3_1104!Area_stampa" display="PSSA3_1104!Area_stampa"/>
    <hyperlink ref="B18" location="PSSA3_2101!Area_stampa" display="PSSA3_2101!Area_stampa"/>
    <hyperlink ref="B19" location="PSSA3_2101!Area_stampa" display="PSSA3_2101!Area_stampa"/>
    <hyperlink ref="B20" location="PSSA3_2103!Area_stampa" display="PSSA3_2103!Area_stampa"/>
    <hyperlink ref="B21" location="PSSA3_2104!Area_stampa" display="PSSA3_2104!Area_stampa"/>
    <hyperlink ref="B24" location="PSSA3_3101!Area_stampa" display="PSSA3_3101!Area_stampa"/>
    <hyperlink ref="B25" location="PSSA3_3102!Area_stampa" display="PSSA3_3102!Area_stampa"/>
    <hyperlink ref="B26" location="PSSA3_3103!Area_stampa" display="PSSA3_3103!Area_stampa"/>
    <hyperlink ref="B27" location="PSSA3_3104!Area_stampa" display="PSSA3_3104!Area_stampa"/>
    <hyperlink ref="B30" location="PSSA3_4101!Area_stampa" display="PSSA3_4101!Area_stampa"/>
    <hyperlink ref="B31" location="PSSA3_4102!Area_stampa" display="PSSA3_4102!Area_stampa"/>
    <hyperlink ref="B32" location="PSSA3_4103!Area_stampa" display="PSSA3_4103!Area_stampa"/>
    <hyperlink ref="B33" location="PSSA3_4104!Area_stampa" display="PSSA3_4104!Area_stampa"/>
    <hyperlink ref="B36" location="PSSA3_5101!Area_stampa" display="PSSA3_5101!Area_stampa"/>
    <hyperlink ref="B37" location="PSSA3_5102!Area_stampa" display="PSSA3_5102!Area_stampa"/>
    <hyperlink ref="B38" location="PSSA3_5103!Area_stampa" display="PSSA3_5103!Area_stampa"/>
    <hyperlink ref="B39" location="PSSA3_5104!Area_stampa" display="PSSA3_5104!Area_stampa"/>
    <hyperlink ref="B42" location="PSSA3_6101!Area_stampa" display="PSSA3_6101!Area_stampa"/>
    <hyperlink ref="B43" location="PSSA3_6102!Area_stampa" display="PSSA3_6102!Area_stampa"/>
    <hyperlink ref="B44" location="PSSA3_6103!Area_stampa" display="PSSA3_6103!Area_stampa"/>
    <hyperlink ref="B45" location="PSSA3_6104!Area_stampa" display="PSSA3_6104!Area_stampa"/>
    <hyperlink ref="B48" location="PSSA3_7101!Area_stampa" display="PSSA3_7101!Area_stampa"/>
    <hyperlink ref="B49" location="PSSA3_7102!Area_stampa" display="PSSA3_7102!Area_stampa"/>
    <hyperlink ref="B50" location="PSSA3_7103!Area_stampa" display="PSSA3_7103!Area_stampa"/>
    <hyperlink ref="B51" location="PSSA3_7104!Area_stampa" display="PSSA3_7104!Area_stampa"/>
    <hyperlink ref="B54" location="PSSA3_8101!Area_stampa" display="PSSA3_8101!Area_stampa"/>
    <hyperlink ref="B55" location="PSSA3_8102!Area_stampa" display="PSSA3_8102!Area_stampa"/>
    <hyperlink ref="B56" location="PSSA3_8103!Area_stampa" display="PSSA3_8103!Area_stampa"/>
    <hyperlink ref="B57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19.710937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71093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7109375" style="21" customWidth="1"/>
    <col min="5" max="5" width="19.42578125" style="21" customWidth="1"/>
    <col min="6" max="6" width="20.5703125" style="21" customWidth="1"/>
    <col min="7" max="7" width="16.28515625" style="21" customWidth="1"/>
    <col min="8" max="8" width="18.140625" style="21" customWidth="1"/>
    <col min="9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zoomScaleSheetLayoutView="8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  <pageSetUpPr fitToPage="1"/>
  </sheetPr>
  <dimension ref="A1:N88"/>
  <sheetViews>
    <sheetView showGridLines="0" topLeftCell="A2" zoomScale="70" zoomScaleNormal="7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6.285156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14" ht="15">
      <c r="A2" s="581" t="s">
        <v>0</v>
      </c>
      <c r="B2" s="582"/>
      <c r="C2" s="57" t="s">
        <v>1</v>
      </c>
      <c r="D2" s="583" t="s">
        <v>46</v>
      </c>
      <c r="E2" s="584" t="s">
        <v>2</v>
      </c>
      <c r="F2" s="585">
        <v>1</v>
      </c>
      <c r="G2" s="586"/>
      <c r="H2" s="587" t="s">
        <v>37</v>
      </c>
      <c r="I2" s="588">
        <v>1</v>
      </c>
      <c r="N2" s="21" t="s">
        <v>44</v>
      </c>
    </row>
    <row r="3" spans="1:14" ht="26.25" customHeight="1">
      <c r="A3" s="589" t="s">
        <v>151</v>
      </c>
      <c r="B3" s="329">
        <f>+Progetto!D8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5">
      <c r="A4" s="589" t="s">
        <v>152</v>
      </c>
      <c r="B4" s="330">
        <f>+Progetto!D9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90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80"/>
      <c r="B6" s="680"/>
      <c r="C6" s="680"/>
      <c r="D6" s="325" t="s">
        <v>5</v>
      </c>
      <c r="E6" s="22"/>
      <c r="F6" s="210"/>
      <c r="G6" s="22"/>
      <c r="H6" s="22"/>
      <c r="I6" s="23"/>
    </row>
    <row r="7" spans="1:14" ht="18" customHeight="1">
      <c r="A7" s="673"/>
      <c r="B7" s="673"/>
      <c r="C7" s="673"/>
      <c r="D7" s="674"/>
      <c r="E7" s="675"/>
      <c r="F7" s="676"/>
      <c r="G7" s="246"/>
      <c r="H7" s="243"/>
      <c r="I7" s="243"/>
    </row>
    <row r="8" spans="1:14">
      <c r="A8" s="591"/>
      <c r="B8" s="30"/>
      <c r="C8" s="31"/>
      <c r="D8" s="677"/>
      <c r="E8" s="678"/>
      <c r="F8" s="679"/>
      <c r="G8" s="246"/>
      <c r="H8" s="243"/>
      <c r="I8" s="243"/>
    </row>
    <row r="9" spans="1:14">
      <c r="A9" s="592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3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4" t="s">
        <v>72</v>
      </c>
    </row>
    <row r="11" spans="1:14">
      <c r="A11" s="595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6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7">
        <f>+F12-H12</f>
        <v>0</v>
      </c>
    </row>
    <row r="13" spans="1:14" ht="13.5" customHeight="1">
      <c r="A13" s="596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7">
        <f t="shared" ref="I13:I23" si="2">+F13-H13</f>
        <v>0</v>
      </c>
      <c r="J13" s="21" t="s">
        <v>44</v>
      </c>
    </row>
    <row r="14" spans="1:14">
      <c r="A14" s="596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7">
        <f t="shared" si="2"/>
        <v>0</v>
      </c>
    </row>
    <row r="15" spans="1:14">
      <c r="A15" s="596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7">
        <f t="shared" si="2"/>
        <v>0</v>
      </c>
    </row>
    <row r="16" spans="1:14">
      <c r="A16" s="596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7">
        <f t="shared" si="2"/>
        <v>0</v>
      </c>
    </row>
    <row r="17" spans="1:14">
      <c r="A17" s="596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7">
        <f t="shared" si="2"/>
        <v>0</v>
      </c>
    </row>
    <row r="18" spans="1:14">
      <c r="A18" s="596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7">
        <f t="shared" si="2"/>
        <v>0</v>
      </c>
    </row>
    <row r="19" spans="1:14">
      <c r="A19" s="598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7">
        <f t="shared" si="2"/>
        <v>0</v>
      </c>
    </row>
    <row r="20" spans="1:14">
      <c r="A20" s="596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7">
        <f t="shared" si="2"/>
        <v>0</v>
      </c>
    </row>
    <row r="21" spans="1:14">
      <c r="A21" s="596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7">
        <f t="shared" si="2"/>
        <v>0</v>
      </c>
    </row>
    <row r="22" spans="1:14">
      <c r="A22" s="596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7">
        <f t="shared" si="2"/>
        <v>0</v>
      </c>
    </row>
    <row r="23" spans="1:14">
      <c r="A23" s="596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7">
        <f t="shared" si="2"/>
        <v>0</v>
      </c>
    </row>
    <row r="24" spans="1:14">
      <c r="A24" s="59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600">
        <f>SUM(I12:I23)</f>
        <v>0</v>
      </c>
    </row>
    <row r="25" spans="1:14" ht="25.5">
      <c r="A25" s="593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601"/>
    </row>
    <row r="26" spans="1:14">
      <c r="A26" s="671"/>
      <c r="B26" s="672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602">
        <f t="shared" ref="I26:I31" si="5">+F26-H26</f>
        <v>0</v>
      </c>
    </row>
    <row r="27" spans="1:14">
      <c r="A27" s="671"/>
      <c r="B27" s="672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602">
        <f t="shared" si="5"/>
        <v>0</v>
      </c>
    </row>
    <row r="28" spans="1:14">
      <c r="A28" s="671"/>
      <c r="B28" s="672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602">
        <f t="shared" si="5"/>
        <v>0</v>
      </c>
    </row>
    <row r="29" spans="1:14">
      <c r="A29" s="671"/>
      <c r="B29" s="672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602">
        <f t="shared" si="5"/>
        <v>0</v>
      </c>
      <c r="N29" s="21" t="s">
        <v>44</v>
      </c>
    </row>
    <row r="30" spans="1:14">
      <c r="A30" s="671"/>
      <c r="B30" s="672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602">
        <f t="shared" si="5"/>
        <v>0</v>
      </c>
    </row>
    <row r="31" spans="1:14">
      <c r="A31" s="671"/>
      <c r="B31" s="672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602">
        <f t="shared" si="5"/>
        <v>0</v>
      </c>
    </row>
    <row r="32" spans="1:14">
      <c r="A32" s="603"/>
      <c r="B32" s="25"/>
      <c r="C32" s="49"/>
      <c r="D32" s="167"/>
      <c r="E32" s="167"/>
      <c r="F32" s="262"/>
      <c r="G32" s="168"/>
      <c r="H32" s="172"/>
      <c r="I32" s="602" t="s">
        <v>44</v>
      </c>
    </row>
    <row r="33" spans="1:10">
      <c r="A33" s="60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5">
        <f>SUM(I26:I32)</f>
        <v>0</v>
      </c>
    </row>
    <row r="34" spans="1:10" ht="25.5">
      <c r="A34" s="593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601"/>
      <c r="J34" s="53"/>
    </row>
    <row r="35" spans="1:10">
      <c r="A35" s="606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602">
        <f t="shared" ref="I35:I46" si="6">+F35-H35</f>
        <v>0</v>
      </c>
    </row>
    <row r="36" spans="1:10">
      <c r="A36" s="607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602">
        <f t="shared" si="6"/>
        <v>0</v>
      </c>
    </row>
    <row r="37" spans="1:10">
      <c r="A37" s="607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602">
        <f t="shared" si="6"/>
        <v>0</v>
      </c>
    </row>
    <row r="38" spans="1:10">
      <c r="A38" s="607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602">
        <f t="shared" si="6"/>
        <v>0</v>
      </c>
    </row>
    <row r="39" spans="1:10">
      <c r="A39" s="607" t="s">
        <v>23</v>
      </c>
      <c r="B39" s="54"/>
      <c r="C39" s="170"/>
      <c r="D39" s="55"/>
      <c r="E39" s="170"/>
      <c r="F39" s="264"/>
      <c r="G39" s="251"/>
      <c r="H39" s="174"/>
      <c r="I39" s="608"/>
    </row>
    <row r="40" spans="1:10">
      <c r="A40" s="607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602">
        <f t="shared" si="6"/>
        <v>0</v>
      </c>
    </row>
    <row r="41" spans="1:10">
      <c r="A41" s="607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602">
        <f t="shared" si="6"/>
        <v>0</v>
      </c>
    </row>
    <row r="42" spans="1:10">
      <c r="A42" s="607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602">
        <f t="shared" si="6"/>
        <v>0</v>
      </c>
    </row>
    <row r="43" spans="1:10">
      <c r="A43" s="607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602">
        <f t="shared" si="6"/>
        <v>0</v>
      </c>
    </row>
    <row r="44" spans="1:10">
      <c r="A44" s="607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602">
        <f t="shared" si="6"/>
        <v>0</v>
      </c>
    </row>
    <row r="45" spans="1:10">
      <c r="A45" s="607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602">
        <f t="shared" si="6"/>
        <v>0</v>
      </c>
    </row>
    <row r="46" spans="1:10">
      <c r="A46" s="59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602">
        <f t="shared" si="6"/>
        <v>0</v>
      </c>
    </row>
    <row r="47" spans="1:10">
      <c r="A47" s="609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10">
        <f>SUM(I35:I46)</f>
        <v>0</v>
      </c>
    </row>
    <row r="48" spans="1:10" ht="14.25">
      <c r="A48" s="611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10">
        <f>+I24+I33+I47</f>
        <v>0</v>
      </c>
    </row>
    <row r="49" spans="1:9" ht="25.5">
      <c r="A49" s="612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6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602">
        <f>+F50-H50</f>
        <v>0</v>
      </c>
    </row>
    <row r="51" spans="1:9">
      <c r="A51" s="607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602">
        <f>+F51-H51</f>
        <v>0</v>
      </c>
    </row>
    <row r="52" spans="1:9">
      <c r="A52" s="607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602">
        <f>+F52-H52</f>
        <v>0</v>
      </c>
    </row>
    <row r="53" spans="1:9">
      <c r="A53" s="59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602">
        <f>+F53-H53</f>
        <v>0</v>
      </c>
    </row>
    <row r="54" spans="1:9">
      <c r="A54" s="61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602">
        <f>+F54-H54</f>
        <v>0</v>
      </c>
    </row>
    <row r="55" spans="1:9">
      <c r="A55" s="61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602">
        <v>0</v>
      </c>
    </row>
    <row r="56" spans="1:9">
      <c r="A56" s="61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5">
        <f>+I54+I55</f>
        <v>0</v>
      </c>
    </row>
    <row r="57" spans="1:9">
      <c r="A57" s="61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5">
        <f t="shared" ref="I57:I62" si="10">+F57-H57</f>
        <v>0</v>
      </c>
    </row>
    <row r="58" spans="1:9">
      <c r="A58" s="61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5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5">
        <f t="shared" si="10"/>
        <v>0</v>
      </c>
    </row>
    <row r="60" spans="1:9">
      <c r="A60" s="61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7">
        <f t="shared" si="10"/>
        <v>0</v>
      </c>
    </row>
    <row r="61" spans="1:9">
      <c r="A61" s="61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7">
        <f t="shared" si="10"/>
        <v>0</v>
      </c>
    </row>
    <row r="62" spans="1:9" s="68" customFormat="1">
      <c r="A62" s="618" t="s">
        <v>103</v>
      </c>
      <c r="B62" s="67"/>
      <c r="C62" s="67"/>
      <c r="D62" s="67"/>
      <c r="E62" s="67"/>
      <c r="F62" s="619">
        <f>+F60-F61</f>
        <v>0</v>
      </c>
      <c r="G62" s="620"/>
      <c r="H62" s="621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204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205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206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2">
        <f>+PSSA3_8101!A26</f>
        <v>0</v>
      </c>
      <c r="C26" s="693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92">
        <f>+PSSA3_8101!A27</f>
        <v>0</v>
      </c>
      <c r="C27" s="693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92">
        <f>+PSSA3_8101!A28</f>
        <v>0</v>
      </c>
      <c r="C28" s="693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92">
        <f>+PSSA3_8101!A29</f>
        <v>0</v>
      </c>
      <c r="C29" s="693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92">
        <f>+PSSA3_8101!A30</f>
        <v>0</v>
      </c>
      <c r="C30" s="693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92">
        <f>+PSSA3_8101!A31</f>
        <v>0</v>
      </c>
      <c r="C31" s="693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67"/>
  <sheetViews>
    <sheetView topLeftCell="A10"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285156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2">
        <v>0</v>
      </c>
      <c r="C26" s="693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92">
        <v>0</v>
      </c>
      <c r="C27" s="693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92">
        <v>0</v>
      </c>
      <c r="C28" s="693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92">
        <v>0</v>
      </c>
      <c r="C29" s="693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92">
        <v>0</v>
      </c>
      <c r="C30" s="693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94">
        <v>0</v>
      </c>
      <c r="C31" s="695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50" zoomScaleNormal="50" workbookViewId="0">
      <selection activeCell="N27" sqref="N27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28515625" style="70" hidden="1" customWidth="1"/>
    <col min="6" max="6" width="18.42578125" style="70" customWidth="1"/>
    <col min="7" max="7" width="23.28515625" style="70" customWidth="1"/>
    <col min="8" max="8" width="25" style="70" customWidth="1"/>
    <col min="9" max="9" width="24.710937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710937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696" t="s">
        <v>116</v>
      </c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8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99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99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99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 verticalCentered="1"/>
  <pageMargins left="0.31496062992125984" right="0" top="0.15748031496062992" bottom="0" header="0" footer="0"/>
  <pageSetup paperSize="9" scale="35" fitToHeight="40" orientation="portrait" r:id="rId1"/>
  <headerFooter alignWithMargins="0">
    <oddFooter>Pagina &amp;P&amp;R&amp;F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50" zoomScaleNormal="50" workbookViewId="0">
      <selection activeCell="N27" sqref="N27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7.28515625" style="1" customWidth="1"/>
    <col min="4" max="4" width="26.140625" style="1" customWidth="1"/>
    <col min="5" max="5" width="25.28515625" style="1" customWidth="1"/>
    <col min="6" max="6" width="19.28515625" style="1" customWidth="1"/>
    <col min="7" max="7" width="11.85546875" style="1" customWidth="1"/>
    <col min="8" max="8" width="12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 customWidth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700" t="s">
        <v>47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2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50" zoomScaleNormal="50" workbookViewId="0">
      <selection activeCell="N27" sqref="N2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71093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700" t="s">
        <v>59</v>
      </c>
      <c r="C2" s="703"/>
      <c r="D2" s="703"/>
      <c r="E2" s="703"/>
      <c r="F2" s="703"/>
      <c r="G2" s="703"/>
      <c r="H2" s="704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7109375" style="21" customWidth="1"/>
    <col min="7" max="7" width="17.85546875" style="21" customWidth="1"/>
    <col min="8" max="8" width="17.140625" style="21" customWidth="1"/>
    <col min="9" max="9" width="23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28515625" style="21" customWidth="1"/>
    <col min="7" max="7" width="15.140625" style="21" customWidth="1"/>
    <col min="8" max="8" width="14.42578125" style="21" customWidth="1"/>
    <col min="9" max="9" width="21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285156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Ettore Lopinto</cp:lastModifiedBy>
  <cp:lastPrinted>2016-09-22T10:22:49Z</cp:lastPrinted>
  <dcterms:created xsi:type="dcterms:W3CDTF">2001-07-18T09:55:12Z</dcterms:created>
  <dcterms:modified xsi:type="dcterms:W3CDTF">2018-05-09T09:54:48Z</dcterms:modified>
</cp:coreProperties>
</file>