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drawings/drawing22.xml" ContentType="application/vnd.openxmlformats-officedocument.drawing+xml"/>
  <Override PartName="/xl/comments24.xml" ContentType="application/vnd.openxmlformats-officedocument.spreadsheetml.comments+xml"/>
  <Override PartName="/xl/drawings/drawing23.xml" ContentType="application/vnd.openxmlformats-officedocument.drawing+xml"/>
  <Override PartName="/xl/comments25.xml" ContentType="application/vnd.openxmlformats-officedocument.spreadsheetml.comments+xml"/>
  <Override PartName="/xl/drawings/drawing24.xml" ContentType="application/vnd.openxmlformats-officedocument.drawing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drawings/drawing25.xml" ContentType="application/vnd.openxmlformats-officedocument.drawing+xml"/>
  <Override PartName="/xl/comments28.xml" ContentType="application/vnd.openxmlformats-officedocument.spreadsheetml.comments+xml"/>
  <Override PartName="/xl/drawings/drawing26.xml" ContentType="application/vnd.openxmlformats-officedocument.drawing+xml"/>
  <Override PartName="/xl/comments29.xml" ContentType="application/vnd.openxmlformats-officedocument.spreadsheetml.comments+xml"/>
  <Override PartName="/xl/drawings/drawing27.xml" ContentType="application/vnd.openxmlformats-officedocument.drawing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drawings/drawing28.xml" ContentType="application/vnd.openxmlformats-officedocument.drawing+xml"/>
  <Override PartName="/xl/comments32.xml" ContentType="application/vnd.openxmlformats-officedocument.spreadsheetml.comments+xml"/>
  <Override PartName="/xl/drawings/drawing29.xml" ContentType="application/vnd.openxmlformats-officedocument.drawing+xml"/>
  <Override PartName="/xl/comments33.xml" ContentType="application/vnd.openxmlformats-officedocument.spreadsheetml.comments+xml"/>
  <Override PartName="/xl/drawings/drawing30.xml" ContentType="application/vnd.openxmlformats-officedocument.drawing+xml"/>
  <Override PartName="/xl/comments34.xml" ContentType="application/vnd.openxmlformats-officedocument.spreadsheetml.comments+xml"/>
  <Override PartName="/xl/drawings/drawing31.xml" ContentType="application/vnd.openxmlformats-officedocument.drawing+xml"/>
  <Override PartName="/xl/comments35.xml" ContentType="application/vnd.openxmlformats-officedocument.spreadsheetml.comments+xml"/>
  <Override PartName="/xl/drawings/drawing32.xml" ContentType="application/vnd.openxmlformats-officedocument.drawing+xml"/>
  <Override PartName="/xl/comments36.xml" ContentType="application/vnd.openxmlformats-officedocument.spreadsheetml.comments+xml"/>
  <Override PartName="/xl/drawings/drawing33.xml" ContentType="application/vnd.openxmlformats-officedocument.drawing+xml"/>
  <Override PartName="/xl/comments37.xml" ContentType="application/vnd.openxmlformats-officedocument.spreadsheetml.comments+xml"/>
  <Override PartName="/xl/drawings/drawing34.xml" ContentType="application/vnd.openxmlformats-officedocument.drawing+xml"/>
  <Override PartName="/xl/comments38.xml" ContentType="application/vnd.openxmlformats-officedocument.spreadsheetml.comments+xml"/>
  <Override PartName="/xl/drawings/drawing35.xml" ContentType="application/vnd.openxmlformats-officedocument.drawing+xml"/>
  <Override PartName="/xl/comments39.xml" ContentType="application/vnd.openxmlformats-officedocument.spreadsheetml.comments+xml"/>
  <Override PartName="/xl/drawings/drawing36.xml" ContentType="application/vnd.openxmlformats-officedocument.drawing+xml"/>
  <Override PartName="/xl/comments40.xml" ContentType="application/vnd.openxmlformats-officedocument.spreadsheetml.comments+xml"/>
  <Override PartName="/xl/drawings/drawing37.xml" ContentType="application/vnd.openxmlformats-officedocument.drawing+xml"/>
  <Override PartName="/xl/comments41.xml" ContentType="application/vnd.openxmlformats-officedocument.spreadsheetml.comments+xml"/>
  <Override PartName="/xl/drawings/drawing38.xml" ContentType="application/vnd.openxmlformats-officedocument.drawing+xml"/>
  <Override PartName="/xl/comments42.xml" ContentType="application/vnd.openxmlformats-officedocument.spreadsheetml.comments+xml"/>
  <Override PartName="/xl/drawings/drawing39.xml" ContentType="application/vnd.openxmlformats-officedocument.drawing+xml"/>
  <Override PartName="/xl/comments43.xml" ContentType="application/vnd.openxmlformats-officedocument.spreadsheetml.comments+xml"/>
  <Override PartName="/xl/drawings/drawing40.xml" ContentType="application/vnd.openxmlformats-officedocument.drawing+xml"/>
  <Override PartName="/xl/comments44.xml" ContentType="application/vnd.openxmlformats-officedocument.spreadsheetml.comments+xml"/>
  <Override PartName="/xl/drawings/drawing41.xml" ContentType="application/vnd.openxmlformats-officedocument.drawing+xml"/>
  <Override PartName="/xl/comments45.xml" ContentType="application/vnd.openxmlformats-officedocument.spreadsheetml.comments+xml"/>
  <Override PartName="/xl/drawings/drawing42.xml" ContentType="application/vnd.openxmlformats-officedocument.drawing+xml"/>
  <Override PartName="/xl/comments46.xml" ContentType="application/vnd.openxmlformats-officedocument.spreadsheetml.comments+xml"/>
  <Override PartName="/xl/drawings/drawing43.xml" ContentType="application/vnd.openxmlformats-officedocument.drawing+xml"/>
  <Override PartName="/xl/comments47.xml" ContentType="application/vnd.openxmlformats-officedocument.spreadsheetml.comments+xml"/>
  <Override PartName="/xl/drawings/drawing44.xml" ContentType="application/vnd.openxmlformats-officedocument.drawing+xml"/>
  <Override PartName="/xl/comments48.xml" ContentType="application/vnd.openxmlformats-officedocument.spreadsheetml.comments+xml"/>
  <Override PartName="/xl/drawings/drawing45.xml" ContentType="application/vnd.openxmlformats-officedocument.drawing+xml"/>
  <Override PartName="/xl/comments49.xml" ContentType="application/vnd.openxmlformats-officedocument.spreadsheetml.comments+xml"/>
  <Override PartName="/xl/drawings/drawing46.xml" ContentType="application/vnd.openxmlformats-officedocument.drawing+xml"/>
  <Override PartName="/xl/comments50.xml" ContentType="application/vnd.openxmlformats-officedocument.spreadsheetml.comments+xml"/>
  <Override PartName="/xl/drawings/drawing47.xml" ContentType="application/vnd.openxmlformats-officedocument.drawing+xml"/>
  <Override PartName="/xl/comments51.xml" ContentType="application/vnd.openxmlformats-officedocument.spreadsheetml.comments+xml"/>
  <Override PartName="/xl/drawings/drawing48.xml" ContentType="application/vnd.openxmlformats-officedocument.drawing+xml"/>
  <Override PartName="/xl/comments52.xml" ContentType="application/vnd.openxmlformats-officedocument.spreadsheetml.comments+xml"/>
  <Override PartName="/xl/drawings/drawing49.xml" ContentType="application/vnd.openxmlformats-officedocument.drawing+xml"/>
  <Override PartName="/xl/comments53.xml" ContentType="application/vnd.openxmlformats-officedocument.spreadsheetml.comments+xml"/>
  <Override PartName="/xl/drawings/drawing50.xml" ContentType="application/vnd.openxmlformats-officedocument.drawing+xml"/>
  <Override PartName="/xl/comments54.xml" ContentType="application/vnd.openxmlformats-officedocument.spreadsheetml.comments+xml"/>
  <Override PartName="/xl/drawings/drawing51.xml" ContentType="application/vnd.openxmlformats-officedocument.drawing+xml"/>
  <Override PartName="/xl/comments55.xml" ContentType="application/vnd.openxmlformats-officedocument.spreadsheetml.comments+xml"/>
  <Override PartName="/xl/drawings/drawing52.xml" ContentType="application/vnd.openxmlformats-officedocument.drawing+xml"/>
  <Override PartName="/xl/comments56.xml" ContentType="application/vnd.openxmlformats-officedocument.spreadsheetml.comments+xml"/>
  <Override PartName="/xl/drawings/drawing53.xml" ContentType="application/vnd.openxmlformats-officedocument.drawing+xml"/>
  <Override PartName="/xl/comments57.xml" ContentType="application/vnd.openxmlformats-officedocument.spreadsheetml.comments+xml"/>
  <Override PartName="/xl/drawings/drawing54.xml" ContentType="application/vnd.openxmlformats-officedocument.drawing+xml"/>
  <Override PartName="/xl/comments58.xml" ContentType="application/vnd.openxmlformats-officedocument.spreadsheetml.comments+xml"/>
  <Override PartName="/xl/drawings/drawing55.xml" ContentType="application/vnd.openxmlformats-officedocument.drawing+xml"/>
  <Override PartName="/xl/comments59.xml" ContentType="application/vnd.openxmlformats-officedocument.spreadsheetml.comments+xml"/>
  <Override PartName="/xl/drawings/drawing56.xml" ContentType="application/vnd.openxmlformats-officedocument.drawing+xml"/>
  <Override PartName="/xl/comments60.xml" ContentType="application/vnd.openxmlformats-officedocument.spreadsheetml.comments+xml"/>
  <Override PartName="/xl/drawings/drawing57.xml" ContentType="application/vnd.openxmlformats-officedocument.drawing+xml"/>
  <Override PartName="/xl/comments61.xml" ContentType="application/vnd.openxmlformats-officedocument.spreadsheetml.comments+xml"/>
  <Override PartName="/xl/drawings/drawing58.xml" ContentType="application/vnd.openxmlformats-officedocument.drawing+xml"/>
  <Override PartName="/xl/comments62.xml" ContentType="application/vnd.openxmlformats-officedocument.spreadsheetml.comments+xml"/>
  <Override PartName="/xl/drawings/drawing59.xml" ContentType="application/vnd.openxmlformats-officedocument.drawing+xml"/>
  <Override PartName="/xl/comments63.xml" ContentType="application/vnd.openxmlformats-officedocument.spreadsheetml.comments+xml"/>
  <Override PartName="/xl/drawings/drawing60.xml" ContentType="application/vnd.openxmlformats-officedocument.drawing+xml"/>
  <Override PartName="/xl/comments64.xml" ContentType="application/vnd.openxmlformats-officedocument.spreadsheetml.comments+xml"/>
  <Override PartName="/xl/drawings/drawing61.xml" ContentType="application/vnd.openxmlformats-officedocument.drawing+xml"/>
  <Override PartName="/xl/comments65.xml" ContentType="application/vnd.openxmlformats-officedocument.spreadsheetml.comments+xml"/>
  <Override PartName="/xl/drawings/drawing62.xml" ContentType="application/vnd.openxmlformats-officedocument.drawing+xml"/>
  <Override PartName="/xl/comments66.xml" ContentType="application/vnd.openxmlformats-officedocument.spreadsheetml.comments+xml"/>
  <Override PartName="/xl/drawings/drawing63.xml" ContentType="application/vnd.openxmlformats-officedocument.drawing+xml"/>
  <Override PartName="/xl/comments67.xml" ContentType="application/vnd.openxmlformats-officedocument.spreadsheetml.comments+xml"/>
  <Override PartName="/xl/drawings/drawing64.xml" ContentType="application/vnd.openxmlformats-officedocument.drawing+xml"/>
  <Override PartName="/xl/comments68.xml" ContentType="application/vnd.openxmlformats-officedocument.spreadsheetml.comments+xml"/>
  <Override PartName="/xl/drawings/drawing65.xml" ContentType="application/vnd.openxmlformats-officedocument.drawing+xml"/>
  <Override PartName="/xl/comments69.xml" ContentType="application/vnd.openxmlformats-officedocument.spreadsheetml.comments+xml"/>
  <Override PartName="/xl/drawings/drawing66.xml" ContentType="application/vnd.openxmlformats-officedocument.drawing+xml"/>
  <Override PartName="/xl/comments70.xml" ContentType="application/vnd.openxmlformats-officedocument.spreadsheetml.comments+xml"/>
  <Override PartName="/xl/comments71.xml" ContentType="application/vnd.openxmlformats-officedocument.spreadsheetml.comments+xml"/>
  <Override PartName="/xl/drawings/drawing67.xml" ContentType="application/vnd.openxmlformats-officedocument.drawing+xml"/>
  <Override PartName="/xl/comments72.xml" ContentType="application/vnd.openxmlformats-officedocument.spreadsheetml.comments+xml"/>
  <Override PartName="/xl/comments7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19200" windowHeight="11595" tabRatio="824" firstSheet="54" activeTab="2"/>
  </bookViews>
  <sheets>
    <sheet name="Istruzioni" sheetId="22" r:id="rId1"/>
    <sheet name="WBS" sheetId="133" r:id="rId2"/>
    <sheet name="Progetto" sheetId="132" r:id="rId3"/>
    <sheet name="PSSA3_1101" sheetId="23" r:id="rId4"/>
    <sheet name="PSSA3_1102" sheetId="24" r:id="rId5"/>
    <sheet name="PSSA3_1103" sheetId="53" r:id="rId6"/>
    <sheet name="PSSA3_1104" sheetId="93" r:id="rId7"/>
    <sheet name="WP1000" sheetId="136" r:id="rId8"/>
    <sheet name="PSSA3_2101" sheetId="108" r:id="rId9"/>
    <sheet name="PSSA3_2102" sheetId="69" r:id="rId10"/>
    <sheet name="PSSA3_2103" sheetId="70" r:id="rId11"/>
    <sheet name="PSSA3_2104" sheetId="71" r:id="rId12"/>
    <sheet name="WP2000" sheetId="137" r:id="rId13"/>
    <sheet name="PSSA3_3101" sheetId="97" r:id="rId14"/>
    <sheet name="PSSA3_3102" sheetId="75" r:id="rId15"/>
    <sheet name="PSSA3_3103" sheetId="76" r:id="rId16"/>
    <sheet name="PSSA3_3104" sheetId="77" r:id="rId17"/>
    <sheet name="WP3000" sheetId="138" r:id="rId18"/>
    <sheet name="PSSA3_4101" sheetId="96" r:id="rId19"/>
    <sheet name="PSSA3_4102" sheetId="110" r:id="rId20"/>
    <sheet name="PSSA3_4103" sheetId="111" r:id="rId21"/>
    <sheet name="PSSA3_4104" sheetId="112" r:id="rId22"/>
    <sheet name="WP4000" sheetId="139" r:id="rId23"/>
    <sheet name="PSSA3_5101" sheetId="113" r:id="rId24"/>
    <sheet name="PSSA3_5102" sheetId="114" r:id="rId25"/>
    <sheet name="PSSA3_5103" sheetId="115" r:id="rId26"/>
    <sheet name="PSSA3_5104" sheetId="82" r:id="rId27"/>
    <sheet name="WP5000" sheetId="140" r:id="rId28"/>
    <sheet name="PSSA3_6101" sheetId="119" r:id="rId29"/>
    <sheet name="PSSA3_6102" sheetId="120" r:id="rId30"/>
    <sheet name="PSSA3_6103" sheetId="121" r:id="rId31"/>
    <sheet name="PSSA3_6104" sheetId="122" r:id="rId32"/>
    <sheet name="WP6000" sheetId="141" r:id="rId33"/>
    <sheet name="PSSA3_7101" sheetId="123" r:id="rId34"/>
    <sheet name="PSSA3_7102" sheetId="124" r:id="rId35"/>
    <sheet name="PSSA3_7103" sheetId="125" r:id="rId36"/>
    <sheet name="PSSA3_7104" sheetId="126" r:id="rId37"/>
    <sheet name="WP7000" sheetId="135" r:id="rId38"/>
    <sheet name="PSSA3_8101" sheetId="127" r:id="rId39"/>
    <sheet name="PSSA3_8102" sheetId="128" r:id="rId40"/>
    <sheet name="PSSA3_8103" sheetId="129" r:id="rId41"/>
    <sheet name="PSSA3_8104" sheetId="130" r:id="rId42"/>
    <sheet name="WP8000" sheetId="134" r:id="rId43"/>
    <sheet name="PSSA3_9101" sheetId="143" r:id="rId44"/>
    <sheet name="PSSA3_9102" sheetId="144" r:id="rId45"/>
    <sheet name="PSSA3_9103" sheetId="145" r:id="rId46"/>
    <sheet name="PSSA3_9104" sheetId="191" r:id="rId47"/>
    <sheet name="WP9000" sheetId="179" r:id="rId48"/>
    <sheet name="PSSA3_10001" sheetId="146" r:id="rId49"/>
    <sheet name="PSSA3_10002" sheetId="147" r:id="rId50"/>
    <sheet name="PSSA3_10003" sheetId="148" r:id="rId51"/>
    <sheet name="WP10000" sheetId="180" r:id="rId52"/>
    <sheet name="PSSA3_11001" sheetId="149" r:id="rId53"/>
    <sheet name="PSSA3_11002" sheetId="150" r:id="rId54"/>
    <sheet name="PSSA3_11003" sheetId="151" r:id="rId55"/>
    <sheet name="WP11000" sheetId="181" r:id="rId56"/>
    <sheet name="PSSA3_12001" sheetId="152" r:id="rId57"/>
    <sheet name="PSSA3_12002" sheetId="153" r:id="rId58"/>
    <sheet name="PSSA3_12003" sheetId="154" r:id="rId59"/>
    <sheet name="WP12000" sheetId="182" r:id="rId60"/>
    <sheet name="PSSA3_13001" sheetId="155" r:id="rId61"/>
    <sheet name="PSSA3_13002" sheetId="156" r:id="rId62"/>
    <sheet name="PSSA3_13003" sheetId="157" r:id="rId63"/>
    <sheet name="WP13000" sheetId="184" r:id="rId64"/>
    <sheet name="PSSA3_14001" sheetId="158" r:id="rId65"/>
    <sheet name="PSSA3_14002" sheetId="159" r:id="rId66"/>
    <sheet name="PSSA3_14003" sheetId="160" r:id="rId67"/>
    <sheet name="WP14000" sheetId="183" r:id="rId68"/>
    <sheet name="PSSA3_15001" sheetId="161" r:id="rId69"/>
    <sheet name="PSSA3_15002" sheetId="162" r:id="rId70"/>
    <sheet name="PSSA3_15003" sheetId="163" r:id="rId71"/>
    <sheet name="WP15000" sheetId="185" r:id="rId72"/>
    <sheet name="PSSA3_16001" sheetId="164" r:id="rId73"/>
    <sheet name="PSSA3_16002" sheetId="165" r:id="rId74"/>
    <sheet name="PSSA3_16003" sheetId="166" r:id="rId75"/>
    <sheet name="WP16000" sheetId="186" r:id="rId76"/>
    <sheet name="PSSA3_17001" sheetId="167" r:id="rId77"/>
    <sheet name="PSSA3_17002" sheetId="168" r:id="rId78"/>
    <sheet name="PSSA3_17003" sheetId="169" r:id="rId79"/>
    <sheet name="WP17000" sheetId="187" r:id="rId80"/>
    <sheet name="PSSA3_18001" sheetId="170" r:id="rId81"/>
    <sheet name="PSSA3_18002" sheetId="171" r:id="rId82"/>
    <sheet name="PSSA3_18003" sheetId="172" r:id="rId83"/>
    <sheet name="WP18000" sheetId="188" r:id="rId84"/>
    <sheet name="PSSA3_19001" sheetId="173" r:id="rId85"/>
    <sheet name="PSSA3_19002" sheetId="174" r:id="rId86"/>
    <sheet name="PSSA3_19003" sheetId="175" r:id="rId87"/>
    <sheet name="WP19000" sheetId="189" r:id="rId88"/>
    <sheet name="PSSA3_20001" sheetId="176" r:id="rId89"/>
    <sheet name="PSSA3_20002" sheetId="177" r:id="rId90"/>
    <sheet name="PSSA3_20003" sheetId="178" r:id="rId91"/>
    <sheet name="WP20000" sheetId="190" r:id="rId92"/>
    <sheet name="TOTALE" sheetId="142" r:id="rId93"/>
    <sheet name="RIEPILOGO" sheetId="51" r:id="rId94"/>
    <sheet name="VIAGGI E TRASFERTE" sheetId="46" r:id="rId95"/>
    <sheet name="ALTRICOSTI" sheetId="47" r:id="rId96"/>
  </sheets>
  <externalReferences>
    <externalReference r:id="rId97"/>
  </externalReferences>
  <definedNames>
    <definedName name="_xlnm._FilterDatabase" localSheetId="2" hidden="1">Progetto!#REF!</definedName>
    <definedName name="_xlnm._FilterDatabase" localSheetId="93" hidden="1">RIEPILOGO!$B$3:$Q$23</definedName>
    <definedName name="_xlnm.Print_Area" localSheetId="95">ALTRICOSTI!$B$2:$H$76</definedName>
    <definedName name="_xlnm.Print_Area" localSheetId="48">PSSA3_10001!$A$2:$I$62</definedName>
    <definedName name="_xlnm.Print_Area" localSheetId="49">PSSA3_10002!$A$2:$I$62</definedName>
    <definedName name="_xlnm.Print_Area" localSheetId="50">PSSA3_10003!$A$2:$I$62</definedName>
    <definedName name="_xlnm.Print_Area" localSheetId="52">PSSA3_11001!$A$2:$I$62</definedName>
    <definedName name="_xlnm.Print_Area" localSheetId="53">PSSA3_11002!$A$2:$I$62</definedName>
    <definedName name="_xlnm.Print_Area" localSheetId="54">PSSA3_11003!$A$2:$I$62</definedName>
    <definedName name="_xlnm.Print_Area" localSheetId="3">PSSA3_1101!$A$2:$I$62</definedName>
    <definedName name="_xlnm.Print_Area" localSheetId="4">PSSA3_1102!$A$2:$I$62</definedName>
    <definedName name="_xlnm.Print_Area" localSheetId="5">PSSA3_1103!$A$2:$I$62</definedName>
    <definedName name="_xlnm.Print_Area" localSheetId="6">PSSA3_1104!$A$2:$I$62</definedName>
    <definedName name="_xlnm.Print_Area" localSheetId="56">PSSA3_12001!$A$2:$I$62</definedName>
    <definedName name="_xlnm.Print_Area" localSheetId="57">PSSA3_12002!$A$2:$I$62</definedName>
    <definedName name="_xlnm.Print_Area" localSheetId="58">PSSA3_12003!$A$2:$I$62</definedName>
    <definedName name="_xlnm.Print_Area" localSheetId="60">PSSA3_13001!$A$2:$I$62</definedName>
    <definedName name="_xlnm.Print_Area" localSheetId="61">PSSA3_13002!$A$2:$I$62</definedName>
    <definedName name="_xlnm.Print_Area" localSheetId="62">PSSA3_13003!$A$2:$I$62</definedName>
    <definedName name="_xlnm.Print_Area" localSheetId="64">PSSA3_14001!$A$2:$I$62</definedName>
    <definedName name="_xlnm.Print_Area" localSheetId="65">PSSA3_14002!$A$2:$I$62</definedName>
    <definedName name="_xlnm.Print_Area" localSheetId="66">PSSA3_14003!$A$2:$I$62</definedName>
    <definedName name="_xlnm.Print_Area" localSheetId="68">PSSA3_15001!$A$2:$I$62</definedName>
    <definedName name="_xlnm.Print_Area" localSheetId="69">PSSA3_15002!$A$2:$I$62</definedName>
    <definedName name="_xlnm.Print_Area" localSheetId="70">PSSA3_15003!$A$2:$I$62</definedName>
    <definedName name="_xlnm.Print_Area" localSheetId="72">PSSA3_16001!$A$2:$I$62</definedName>
    <definedName name="_xlnm.Print_Area" localSheetId="73">PSSA3_16002!$A$2:$I$62</definedName>
    <definedName name="_xlnm.Print_Area" localSheetId="74">PSSA3_16003!$A$2:$I$62</definedName>
    <definedName name="_xlnm.Print_Area" localSheetId="76">PSSA3_17001!$A$2:$I$62</definedName>
    <definedName name="_xlnm.Print_Area" localSheetId="77">PSSA3_17002!$A$2:$I$62</definedName>
    <definedName name="_xlnm.Print_Area" localSheetId="78">PSSA3_17003!$A$2:$I$62</definedName>
    <definedName name="_xlnm.Print_Area" localSheetId="80">PSSA3_18001!$A$2:$I$62</definedName>
    <definedName name="_xlnm.Print_Area" localSheetId="81">PSSA3_18002!$A$2:$I$62</definedName>
    <definedName name="_xlnm.Print_Area" localSheetId="82">PSSA3_18003!$A$2:$I$62</definedName>
    <definedName name="_xlnm.Print_Area" localSheetId="84">PSSA3_19001!$A$2:$I$62</definedName>
    <definedName name="_xlnm.Print_Area" localSheetId="85">PSSA3_19002!$A$2:$I$62</definedName>
    <definedName name="_xlnm.Print_Area" localSheetId="86">PSSA3_19003!$A$2:$I$62</definedName>
    <definedName name="_xlnm.Print_Area" localSheetId="88">PSSA3_20001!$A$2:$I$62</definedName>
    <definedName name="_xlnm.Print_Area" localSheetId="89">PSSA3_20002!$A$2:$I$62</definedName>
    <definedName name="_xlnm.Print_Area" localSheetId="90">PSSA3_20003!$A$2:$I$62</definedName>
    <definedName name="_xlnm.Print_Area" localSheetId="8">PSSA3_2101!$A$2:$I$62</definedName>
    <definedName name="_xlnm.Print_Area" localSheetId="9">PSSA3_2102!$A$2:$I$62</definedName>
    <definedName name="_xlnm.Print_Area" localSheetId="10">PSSA3_2103!$A$2:$I$62</definedName>
    <definedName name="_xlnm.Print_Area" localSheetId="11">PSSA3_2104!$A$2:$I$62</definedName>
    <definedName name="_xlnm.Print_Area" localSheetId="13">PSSA3_3101!$A$2:$I$62</definedName>
    <definedName name="_xlnm.Print_Area" localSheetId="14">PSSA3_3102!$A$2:$I$62</definedName>
    <definedName name="_xlnm.Print_Area" localSheetId="15">PSSA3_3103!$A$2:$I$62</definedName>
    <definedName name="_xlnm.Print_Area" localSheetId="16">PSSA3_3104!$A$2:$I$62</definedName>
    <definedName name="_xlnm.Print_Area" localSheetId="18">PSSA3_4101!$A$2:$I$62</definedName>
    <definedName name="_xlnm.Print_Area" localSheetId="19">PSSA3_4102!$A$2:$I$62</definedName>
    <definedName name="_xlnm.Print_Area" localSheetId="20">PSSA3_4103!$A$2:$I$62</definedName>
    <definedName name="_xlnm.Print_Area" localSheetId="21">PSSA3_4104!$A$2:$I$62</definedName>
    <definedName name="_xlnm.Print_Area" localSheetId="23">PSSA3_5101!$A$2:$I$62</definedName>
    <definedName name="_xlnm.Print_Area" localSheetId="24">PSSA3_5102!$A$3:$I$62</definedName>
    <definedName name="_xlnm.Print_Area" localSheetId="25">PSSA3_5103!$A$2:$I$62</definedName>
    <definedName name="_xlnm.Print_Area" localSheetId="26">PSSA3_5104!$A$2:$I$62</definedName>
    <definedName name="_xlnm.Print_Area" localSheetId="28">PSSA3_6101!$A$2:$I$62</definedName>
    <definedName name="_xlnm.Print_Area" localSheetId="29">PSSA3_6102!$A$3:$I$62</definedName>
    <definedName name="_xlnm.Print_Area" localSheetId="30">PSSA3_6103!$A$2:$I$62</definedName>
    <definedName name="_xlnm.Print_Area" localSheetId="31">PSSA3_6104!$A$2:$I$62</definedName>
    <definedName name="_xlnm.Print_Area" localSheetId="33">PSSA3_7101!$A$2:$I$62</definedName>
    <definedName name="_xlnm.Print_Area" localSheetId="34">PSSA3_7102!$A$3:$I$62</definedName>
    <definedName name="_xlnm.Print_Area" localSheetId="35">PSSA3_7103!$A$2:$I$62</definedName>
    <definedName name="_xlnm.Print_Area" localSheetId="36">PSSA3_7104!$A$2:$I$62</definedName>
    <definedName name="_xlnm.Print_Area" localSheetId="38">PSSA3_8101!$A$2:$I$62</definedName>
    <definedName name="_xlnm.Print_Area" localSheetId="39">PSSA3_8102!$A$3:$I$62</definedName>
    <definedName name="_xlnm.Print_Area" localSheetId="40">PSSA3_8103!$A$2:$I$62</definedName>
    <definedName name="_xlnm.Print_Area" localSheetId="41">PSSA3_8104!$A$2:$I$62</definedName>
    <definedName name="_xlnm.Print_Area" localSheetId="43">PSSA3_9101!$A$2:$I$62</definedName>
    <definedName name="_xlnm.Print_Area" localSheetId="44">PSSA3_9102!$A$2:$I$62</definedName>
    <definedName name="_xlnm.Print_Area" localSheetId="45">PSSA3_9103!$A$2:$I$62</definedName>
    <definedName name="_xlnm.Print_Area" localSheetId="46">PSSA3_9104!$A$2:$I$62</definedName>
    <definedName name="_xlnm.Print_Area" localSheetId="93">RIEPILOGO!$B$2:$P$35</definedName>
    <definedName name="_xlnm.Print_Area" localSheetId="94">'VIAGGI E TRASFERTE'!$B$2:$N$83</definedName>
    <definedName name="_xlnm.Print_Area" localSheetId="1">WBS!$A$1:$Z$52</definedName>
    <definedName name="Durata" localSheetId="49">OFFSET(Evento,0,3)</definedName>
    <definedName name="Durata" localSheetId="54">OFFSET(PSSA3_11003!Evento,0,3)</definedName>
    <definedName name="Durata" localSheetId="56">OFFSET(PSSA3_12001!Evento,0,3)</definedName>
    <definedName name="Durata" localSheetId="60">OFFSET(PSSA3_13001!Evento,0,3)</definedName>
    <definedName name="Durata" localSheetId="64">OFFSET(PSSA3_14001!Evento,0,3)</definedName>
    <definedName name="Durata" localSheetId="65">OFFSET(PSSA3_14002!Evento,0,3)</definedName>
    <definedName name="Durata" localSheetId="69">OFFSET(PSSA3_15002!Evento,0,3)</definedName>
    <definedName name="Durata" localSheetId="70">OFFSET(PSSA3_15003!Evento,0,3)</definedName>
    <definedName name="Durata" localSheetId="73">OFFSET(PSSA3_16002!Evento,0,3)</definedName>
    <definedName name="Durata" localSheetId="74">OFFSET(PSSA3_16003!Evento,0,3)</definedName>
    <definedName name="Durata" localSheetId="77">OFFSET(PSSA3_17002!Evento,0,3)</definedName>
    <definedName name="Durata" localSheetId="78">OFFSET(PSSA3_17003!Evento,0,3)</definedName>
    <definedName name="Durata" localSheetId="81">OFFSET(PSSA3_18002!Evento,0,3)</definedName>
    <definedName name="Durata" localSheetId="82">OFFSET(PSSA3_18003!Evento,0,3)</definedName>
    <definedName name="Durata" localSheetId="85">OFFSET(PSSA3_19002!Evento,0,3)</definedName>
    <definedName name="Durata" localSheetId="86">OFFSET(PSSA3_19003!Evento,0,3)</definedName>
    <definedName name="Durata" localSheetId="89">OFFSET(PSSA3_20002!Evento,0,3)</definedName>
    <definedName name="Durata" localSheetId="90">OFFSET(PSSA3_20003!Evento,0,3)</definedName>
    <definedName name="Durata" localSheetId="8">OFFSET(Evento,0,3)</definedName>
    <definedName name="Durata" localSheetId="19">OFFSET(Evento,0,3)</definedName>
    <definedName name="Durata" localSheetId="20">OFFSET(Evento,0,3)</definedName>
    <definedName name="Durata" localSheetId="21">OFFSET(Evento,0,3)</definedName>
    <definedName name="Durata" localSheetId="23">OFFSET(Evento,0,3)</definedName>
    <definedName name="Durata" localSheetId="24">OFFSET(Evento,0,3)</definedName>
    <definedName name="Durata" localSheetId="25">OFFSET(Evento,0,3)</definedName>
    <definedName name="Durata" localSheetId="28">OFFSET(Evento,0,3)</definedName>
    <definedName name="Durata" localSheetId="29">OFFSET(Evento,0,3)</definedName>
    <definedName name="Durata" localSheetId="30">OFFSET(Evento,0,3)</definedName>
    <definedName name="Durata" localSheetId="33">OFFSET(Evento,0,3)</definedName>
    <definedName name="Durata" localSheetId="34">OFFSET(Evento,0,3)</definedName>
    <definedName name="Durata" localSheetId="35">OFFSET(Evento,0,3)</definedName>
    <definedName name="Durata" localSheetId="38">OFFSET(Evento,0,3)</definedName>
    <definedName name="Durata" localSheetId="39">OFFSET(Evento,0,3)</definedName>
    <definedName name="Durata" localSheetId="40">OFFSET(Evento,0,3)</definedName>
    <definedName name="Durata" localSheetId="46">OFFSET(PSSA3_9104!Evento,0,3)</definedName>
    <definedName name="Durata" localSheetId="51">OFFSET('WP10000'!Evento,0,3)</definedName>
    <definedName name="Durata" localSheetId="55">OFFSET('WP11000'!Evento,0,3)</definedName>
    <definedName name="Durata" localSheetId="59">OFFSET('WP12000'!Evento,0,3)</definedName>
    <definedName name="Durata" localSheetId="63">OFFSET('WP13000'!Evento,0,3)</definedName>
    <definedName name="Durata" localSheetId="67">OFFSET('WP14000'!Evento,0,3)</definedName>
    <definedName name="Durata" localSheetId="71">OFFSET('WP15000'!Evento,0,3)</definedName>
    <definedName name="Durata" localSheetId="75">OFFSET('WP16000'!Evento,0,3)</definedName>
    <definedName name="Durata" localSheetId="79">OFFSET('WP17000'!Evento,0,3)</definedName>
    <definedName name="Durata" localSheetId="83">OFFSET('WP18000'!Evento,0,3)</definedName>
    <definedName name="Durata" localSheetId="87">OFFSET('WP19000'!Evento,0,3)</definedName>
    <definedName name="Durata" localSheetId="91">OFFSET('WP20000'!Evento,0,3)</definedName>
    <definedName name="Durata" localSheetId="47">OFFSET('WP9000'!Evento,0,3)</definedName>
    <definedName name="Durata">OFFSET(Evento,0,3)</definedName>
    <definedName name="Evento" localSheetId="54">OFFSET(#REF!,0,0,COUNTIF(#REF!,"&lt;&gt;")-1)</definedName>
    <definedName name="Evento" localSheetId="56">OFFSET(#REF!,0,0,COUNTIF(#REF!,"&lt;&gt;")-1)</definedName>
    <definedName name="Evento" localSheetId="60">OFFSET(#REF!,0,0,COUNTIF(#REF!,"&lt;&gt;")-1)</definedName>
    <definedName name="Evento" localSheetId="64">OFFSET(#REF!,0,0,COUNTIF(#REF!,"&lt;&gt;")-1)</definedName>
    <definedName name="Evento" localSheetId="65">OFFSET(#REF!,0,0,COUNTIF(#REF!,"&lt;&gt;")-1)</definedName>
    <definedName name="Evento" localSheetId="69">OFFSET(#REF!,0,0,COUNTIF(#REF!,"&lt;&gt;")-1)</definedName>
    <definedName name="Evento" localSheetId="70">OFFSET(#REF!,0,0,COUNTIF(#REF!,"&lt;&gt;")-1)</definedName>
    <definedName name="Evento" localSheetId="73">OFFSET(#REF!,0,0,COUNTIF(#REF!,"&lt;&gt;")-1)</definedName>
    <definedName name="Evento" localSheetId="74">OFFSET(#REF!,0,0,COUNTIF(#REF!,"&lt;&gt;")-1)</definedName>
    <definedName name="Evento" localSheetId="77">OFFSET(#REF!,0,0,COUNTIF(#REF!,"&lt;&gt;")-1)</definedName>
    <definedName name="Evento" localSheetId="78">OFFSET(#REF!,0,0,COUNTIF(#REF!,"&lt;&gt;")-1)</definedName>
    <definedName name="Evento" localSheetId="81">OFFSET(#REF!,0,0,COUNTIF(#REF!,"&lt;&gt;")-1)</definedName>
    <definedName name="Evento" localSheetId="82">OFFSET(#REF!,0,0,COUNTIF(#REF!,"&lt;&gt;")-1)</definedName>
    <definedName name="Evento" localSheetId="85">OFFSET(#REF!,0,0,COUNTIF(#REF!,"&lt;&gt;")-1)</definedName>
    <definedName name="Evento" localSheetId="86">OFFSET(#REF!,0,0,COUNTIF(#REF!,"&lt;&gt;")-1)</definedName>
    <definedName name="Evento" localSheetId="89">OFFSET(#REF!,0,0,COUNTIF(#REF!,"&lt;&gt;")-1)</definedName>
    <definedName name="Evento" localSheetId="90">OFFSET(#REF!,0,0,COUNTIF(#REF!,"&lt;&gt;")-1)</definedName>
    <definedName name="Evento" localSheetId="46">OFFSET(#REF!,0,0,COUNTIF(#REF!,"&lt;&gt;")-1)</definedName>
    <definedName name="Evento" localSheetId="51">OFFSET(#REF!,0,0,COUNTIF(#REF!,"&lt;&gt;")-1)</definedName>
    <definedName name="Evento" localSheetId="55">OFFSET(#REF!,0,0,COUNTIF(#REF!,"&lt;&gt;")-1)</definedName>
    <definedName name="Evento" localSheetId="59">OFFSET(#REF!,0,0,COUNTIF(#REF!,"&lt;&gt;")-1)</definedName>
    <definedName name="Evento" localSheetId="63">OFFSET(#REF!,0,0,COUNTIF(#REF!,"&lt;&gt;")-1)</definedName>
    <definedName name="Evento" localSheetId="67">OFFSET(#REF!,0,0,COUNTIF(#REF!,"&lt;&gt;")-1)</definedName>
    <definedName name="Evento" localSheetId="71">OFFSET(#REF!,0,0,COUNTIF(#REF!,"&lt;&gt;")-1)</definedName>
    <definedName name="Evento" localSheetId="75">OFFSET(#REF!,0,0,COUNTIF(#REF!,"&lt;&gt;")-1)</definedName>
    <definedName name="Evento" localSheetId="79">OFFSET(#REF!,0,0,COUNTIF(#REF!,"&lt;&gt;")-1)</definedName>
    <definedName name="Evento" localSheetId="83">OFFSET(#REF!,0,0,COUNTIF(#REF!,"&lt;&gt;")-1)</definedName>
    <definedName name="Evento" localSheetId="87">OFFSET(#REF!,0,0,COUNTIF(#REF!,"&lt;&gt;")-1)</definedName>
    <definedName name="Evento" localSheetId="91">OFFSET(#REF!,0,0,COUNTIF(#REF!,"&lt;&gt;")-1)</definedName>
    <definedName name="Evento" localSheetId="47">OFFSET(#REF!,0,0,COUNTIF(#REF!,"&lt;&gt;")-1)</definedName>
    <definedName name="Evento">OFFSET(#REF!,0,0,COUNTIF(#REF!,"&lt;&gt;")-1)</definedName>
    <definedName name="Inizio" localSheetId="49">OFFSET(Evento,0,1)</definedName>
    <definedName name="Inizio" localSheetId="54">OFFSET(PSSA3_11003!Evento,0,1)</definedName>
    <definedName name="Inizio" localSheetId="56">OFFSET(PSSA3_12001!Evento,0,1)</definedName>
    <definedName name="Inizio" localSheetId="60">OFFSET(PSSA3_13001!Evento,0,1)</definedName>
    <definedName name="Inizio" localSheetId="64">OFFSET(PSSA3_14001!Evento,0,1)</definedName>
    <definedName name="Inizio" localSheetId="65">OFFSET(PSSA3_14002!Evento,0,1)</definedName>
    <definedName name="Inizio" localSheetId="69">OFFSET(PSSA3_15002!Evento,0,1)</definedName>
    <definedName name="Inizio" localSheetId="70">OFFSET(PSSA3_15003!Evento,0,1)</definedName>
    <definedName name="Inizio" localSheetId="73">OFFSET(PSSA3_16002!Evento,0,1)</definedName>
    <definedName name="Inizio" localSheetId="74">OFFSET(PSSA3_16003!Evento,0,1)</definedName>
    <definedName name="Inizio" localSheetId="77">OFFSET(PSSA3_17002!Evento,0,1)</definedName>
    <definedName name="Inizio" localSheetId="78">OFFSET(PSSA3_17003!Evento,0,1)</definedName>
    <definedName name="Inizio" localSheetId="81">OFFSET(PSSA3_18002!Evento,0,1)</definedName>
    <definedName name="Inizio" localSheetId="82">OFFSET(PSSA3_18003!Evento,0,1)</definedName>
    <definedName name="Inizio" localSheetId="85">OFFSET(PSSA3_19002!Evento,0,1)</definedName>
    <definedName name="Inizio" localSheetId="86">OFFSET(PSSA3_19003!Evento,0,1)</definedName>
    <definedName name="Inizio" localSheetId="89">OFFSET(PSSA3_20002!Evento,0,1)</definedName>
    <definedName name="Inizio" localSheetId="90">OFFSET(PSSA3_20003!Evento,0,1)</definedName>
    <definedName name="Inizio" localSheetId="8">OFFSET(Evento,0,1)</definedName>
    <definedName name="Inizio" localSheetId="19">OFFSET(Evento,0,1)</definedName>
    <definedName name="Inizio" localSheetId="20">OFFSET(Evento,0,1)</definedName>
    <definedName name="Inizio" localSheetId="21">OFFSET(Evento,0,1)</definedName>
    <definedName name="Inizio" localSheetId="23">OFFSET(Evento,0,1)</definedName>
    <definedName name="Inizio" localSheetId="24">OFFSET(Evento,0,1)</definedName>
    <definedName name="Inizio" localSheetId="25">OFFSET(Evento,0,1)</definedName>
    <definedName name="Inizio" localSheetId="28">OFFSET(Evento,0,1)</definedName>
    <definedName name="Inizio" localSheetId="29">OFFSET(Evento,0,1)</definedName>
    <definedName name="Inizio" localSheetId="30">OFFSET(Evento,0,1)</definedName>
    <definedName name="Inizio" localSheetId="33">OFFSET(Evento,0,1)</definedName>
    <definedName name="Inizio" localSheetId="34">OFFSET(Evento,0,1)</definedName>
    <definedName name="Inizio" localSheetId="35">OFFSET(Evento,0,1)</definedName>
    <definedName name="Inizio" localSheetId="38">OFFSET(Evento,0,1)</definedName>
    <definedName name="Inizio" localSheetId="39">OFFSET(Evento,0,1)</definedName>
    <definedName name="Inizio" localSheetId="40">OFFSET(Evento,0,1)</definedName>
    <definedName name="Inizio" localSheetId="46">OFFSET(PSSA3_9104!Evento,0,1)</definedName>
    <definedName name="Inizio" localSheetId="51">OFFSET('WP10000'!Evento,0,1)</definedName>
    <definedName name="Inizio" localSheetId="55">OFFSET('WP11000'!Evento,0,1)</definedName>
    <definedName name="Inizio" localSheetId="59">OFFSET('WP12000'!Evento,0,1)</definedName>
    <definedName name="Inizio" localSheetId="63">OFFSET('WP13000'!Evento,0,1)</definedName>
    <definedName name="Inizio" localSheetId="67">OFFSET('WP14000'!Evento,0,1)</definedName>
    <definedName name="Inizio" localSheetId="71">OFFSET('WP15000'!Evento,0,1)</definedName>
    <definedName name="Inizio" localSheetId="75">OFFSET('WP16000'!Evento,0,1)</definedName>
    <definedName name="Inizio" localSheetId="79">OFFSET('WP17000'!Evento,0,1)</definedName>
    <definedName name="Inizio" localSheetId="83">OFFSET('WP18000'!Evento,0,1)</definedName>
    <definedName name="Inizio" localSheetId="87">OFFSET('WP19000'!Evento,0,1)</definedName>
    <definedName name="Inizio" localSheetId="91">OFFSET('WP20000'!Evento,0,1)</definedName>
    <definedName name="Inizio" localSheetId="47">OFFSET('WP9000'!Evento,0,1)</definedName>
    <definedName name="Inizio">OFFSET(Evento,0,1)</definedName>
    <definedName name="WP_n.">PSSA3_9101!$D$9</definedName>
  </definedNames>
  <calcPr calcId="152511"/>
</workbook>
</file>

<file path=xl/calcChain.xml><?xml version="1.0" encoding="utf-8"?>
<calcChain xmlns="http://schemas.openxmlformats.org/spreadsheetml/2006/main">
  <c r="G3" i="184" l="1"/>
  <c r="C72" i="51" l="1"/>
  <c r="C71" i="51"/>
  <c r="C70" i="51"/>
  <c r="C69" i="51"/>
  <c r="C68" i="51"/>
  <c r="C67" i="51"/>
  <c r="C66" i="51"/>
  <c r="C65" i="51"/>
  <c r="C64" i="51"/>
  <c r="C63" i="51"/>
  <c r="C62" i="51"/>
  <c r="C61" i="51"/>
  <c r="C60" i="51"/>
  <c r="C59" i="51"/>
  <c r="C58" i="51"/>
  <c r="C57" i="51"/>
  <c r="C56" i="51"/>
  <c r="C55" i="51"/>
  <c r="C54" i="51"/>
  <c r="C53" i="51"/>
  <c r="C52" i="51"/>
  <c r="C51" i="51"/>
  <c r="C50" i="51"/>
  <c r="C49" i="51"/>
  <c r="C48" i="51"/>
  <c r="C46" i="51"/>
  <c r="E27" i="160"/>
  <c r="E28" i="160"/>
  <c r="E29" i="160"/>
  <c r="E27" i="159"/>
  <c r="E28" i="159"/>
  <c r="E29" i="159"/>
  <c r="E26" i="157"/>
  <c r="E26" i="156"/>
  <c r="J24" i="46"/>
  <c r="J23" i="46"/>
  <c r="J22" i="46"/>
  <c r="J21" i="46"/>
  <c r="J20" i="46"/>
  <c r="J19" i="46"/>
  <c r="J18" i="46"/>
  <c r="J17" i="46"/>
  <c r="J16" i="46"/>
  <c r="J15" i="46"/>
  <c r="J14" i="46"/>
  <c r="J13" i="46"/>
  <c r="F3" i="121"/>
  <c r="F3" i="122"/>
  <c r="F3" i="120"/>
  <c r="F3" i="119"/>
  <c r="L106" i="132"/>
  <c r="M106" i="132"/>
  <c r="N106" i="132"/>
  <c r="D55" i="132"/>
  <c r="C94" i="132" l="1"/>
  <c r="C98" i="132"/>
  <c r="C102" i="132"/>
  <c r="C90" i="132"/>
  <c r="C86" i="132"/>
  <c r="C82" i="132"/>
  <c r="C78" i="132"/>
  <c r="C74" i="132"/>
  <c r="C70" i="132"/>
  <c r="C66" i="132"/>
  <c r="C57" i="132"/>
  <c r="L56" i="132"/>
  <c r="M56" i="132"/>
  <c r="N56" i="132"/>
  <c r="L45" i="132"/>
  <c r="M45" i="132"/>
  <c r="N45" i="132"/>
  <c r="L34" i="132"/>
  <c r="M34" i="132"/>
  <c r="N34" i="132"/>
  <c r="D56" i="132"/>
  <c r="L23" i="132"/>
  <c r="M23" i="132"/>
  <c r="N23" i="132"/>
  <c r="I50" i="186" l="1"/>
  <c r="G51" i="186"/>
  <c r="G50" i="186"/>
  <c r="I46" i="186"/>
  <c r="I45" i="186"/>
  <c r="I44" i="186"/>
  <c r="I43" i="186"/>
  <c r="I42" i="186"/>
  <c r="I41" i="186"/>
  <c r="I40" i="186"/>
  <c r="I38" i="186"/>
  <c r="I37" i="186"/>
  <c r="I36" i="186"/>
  <c r="H46" i="186"/>
  <c r="H45" i="186"/>
  <c r="H44" i="186"/>
  <c r="H43" i="186"/>
  <c r="H42" i="186"/>
  <c r="H41" i="186"/>
  <c r="H40" i="186"/>
  <c r="H38" i="186"/>
  <c r="H37" i="186"/>
  <c r="H36" i="186"/>
  <c r="H35" i="186"/>
  <c r="G46" i="186"/>
  <c r="G45" i="186"/>
  <c r="G44" i="186"/>
  <c r="G43" i="186"/>
  <c r="G42" i="186"/>
  <c r="G41" i="186"/>
  <c r="G40" i="186"/>
  <c r="G38" i="186"/>
  <c r="G37" i="186"/>
  <c r="G36" i="186"/>
  <c r="F46" i="186"/>
  <c r="F45" i="186"/>
  <c r="F44" i="186"/>
  <c r="F43" i="186"/>
  <c r="F42" i="186"/>
  <c r="F41" i="186"/>
  <c r="F40" i="186"/>
  <c r="F38" i="186"/>
  <c r="F37" i="186"/>
  <c r="F36" i="186"/>
  <c r="D46" i="186"/>
  <c r="D45" i="186"/>
  <c r="D44" i="186"/>
  <c r="D43" i="186"/>
  <c r="D42" i="186"/>
  <c r="D41" i="186"/>
  <c r="D40" i="186"/>
  <c r="D38" i="186"/>
  <c r="D37" i="186"/>
  <c r="D36" i="186"/>
  <c r="D35" i="186"/>
  <c r="I31" i="186"/>
  <c r="I30" i="186"/>
  <c r="I29" i="186"/>
  <c r="I28" i="186"/>
  <c r="I27" i="186"/>
  <c r="H31" i="186"/>
  <c r="H30" i="186"/>
  <c r="H29" i="186"/>
  <c r="H28" i="186"/>
  <c r="H27" i="186"/>
  <c r="H26" i="186"/>
  <c r="G31" i="186"/>
  <c r="G30" i="186"/>
  <c r="G29" i="186"/>
  <c r="G28" i="186"/>
  <c r="G27" i="186"/>
  <c r="E31" i="186"/>
  <c r="E30" i="186"/>
  <c r="E29" i="186"/>
  <c r="E28" i="186"/>
  <c r="E27" i="186"/>
  <c r="E26" i="186"/>
  <c r="I23" i="186"/>
  <c r="I22" i="186"/>
  <c r="I21" i="186"/>
  <c r="I20" i="186"/>
  <c r="I19" i="186"/>
  <c r="I18" i="186"/>
  <c r="I17" i="186"/>
  <c r="I16" i="186"/>
  <c r="I15" i="186"/>
  <c r="H23" i="186"/>
  <c r="H22" i="186"/>
  <c r="H21" i="186"/>
  <c r="H20" i="186"/>
  <c r="H19" i="186"/>
  <c r="H18" i="186"/>
  <c r="H17" i="186"/>
  <c r="H16" i="186"/>
  <c r="H15" i="186"/>
  <c r="H14" i="186"/>
  <c r="H13" i="186"/>
  <c r="H12" i="186"/>
  <c r="G23" i="186"/>
  <c r="G22" i="186"/>
  <c r="G21" i="186"/>
  <c r="G20" i="186"/>
  <c r="G19" i="186"/>
  <c r="G18" i="186"/>
  <c r="G17" i="186"/>
  <c r="G16" i="186"/>
  <c r="G15" i="186"/>
  <c r="E23" i="186"/>
  <c r="E22" i="186"/>
  <c r="E21" i="186"/>
  <c r="E20" i="186"/>
  <c r="E19" i="186"/>
  <c r="E18" i="186"/>
  <c r="E17" i="186"/>
  <c r="E16" i="186"/>
  <c r="E15" i="186"/>
  <c r="E14" i="186"/>
  <c r="E13" i="186"/>
  <c r="E12" i="186"/>
  <c r="B31" i="186"/>
  <c r="B30" i="186"/>
  <c r="B29" i="186"/>
  <c r="B28" i="186"/>
  <c r="B27" i="186"/>
  <c r="B26" i="186"/>
  <c r="E46" i="186"/>
  <c r="E45" i="186"/>
  <c r="E44" i="186"/>
  <c r="E43" i="186"/>
  <c r="E42" i="186"/>
  <c r="E41" i="186"/>
  <c r="E40" i="186"/>
  <c r="E38" i="186"/>
  <c r="E37" i="186"/>
  <c r="E36" i="186"/>
  <c r="E35" i="186"/>
  <c r="F31" i="186"/>
  <c r="F30" i="186"/>
  <c r="F29" i="186"/>
  <c r="F28" i="186"/>
  <c r="F27" i="186"/>
  <c r="F26" i="186"/>
  <c r="F23" i="186"/>
  <c r="F22" i="186"/>
  <c r="F21" i="186"/>
  <c r="F20" i="186"/>
  <c r="F19" i="186"/>
  <c r="F18" i="186"/>
  <c r="F17" i="186"/>
  <c r="F16" i="186"/>
  <c r="F15" i="186"/>
  <c r="F14" i="186"/>
  <c r="F13" i="186"/>
  <c r="F12" i="186"/>
  <c r="D46" i="129"/>
  <c r="D45" i="129"/>
  <c r="D44" i="129"/>
  <c r="D43" i="129"/>
  <c r="D42" i="129"/>
  <c r="D41" i="129"/>
  <c r="D40" i="129"/>
  <c r="D46" i="130"/>
  <c r="D45" i="130"/>
  <c r="D44" i="130"/>
  <c r="D43" i="130"/>
  <c r="D42" i="130"/>
  <c r="D41" i="130"/>
  <c r="D40" i="130"/>
  <c r="D46" i="128"/>
  <c r="D45" i="128"/>
  <c r="D44" i="128"/>
  <c r="D43" i="128"/>
  <c r="D42" i="128"/>
  <c r="D41" i="128"/>
  <c r="D40" i="128"/>
  <c r="D38" i="129"/>
  <c r="D37" i="129"/>
  <c r="D36" i="129"/>
  <c r="D38" i="130"/>
  <c r="D37" i="130"/>
  <c r="D36" i="130"/>
  <c r="D38" i="128"/>
  <c r="D37" i="128"/>
  <c r="D36" i="128"/>
  <c r="D35" i="129"/>
  <c r="D35" i="130"/>
  <c r="D35" i="128"/>
  <c r="D46" i="125"/>
  <c r="D45" i="125"/>
  <c r="D44" i="125"/>
  <c r="D43" i="125"/>
  <c r="D42" i="125"/>
  <c r="D41" i="125"/>
  <c r="D40" i="125"/>
  <c r="D46" i="126"/>
  <c r="D45" i="126"/>
  <c r="D44" i="126"/>
  <c r="D43" i="126"/>
  <c r="D42" i="126"/>
  <c r="D41" i="126"/>
  <c r="D40" i="126"/>
  <c r="D46" i="124"/>
  <c r="D45" i="124"/>
  <c r="D44" i="124"/>
  <c r="D43" i="124"/>
  <c r="D42" i="124"/>
  <c r="D41" i="124"/>
  <c r="D40" i="124"/>
  <c r="D38" i="125"/>
  <c r="D37" i="125"/>
  <c r="D36" i="125"/>
  <c r="D38" i="126"/>
  <c r="D37" i="126"/>
  <c r="D36" i="126"/>
  <c r="D38" i="124"/>
  <c r="D37" i="124"/>
  <c r="D36" i="124"/>
  <c r="D35" i="125"/>
  <c r="D35" i="126"/>
  <c r="D35" i="124"/>
  <c r="I50" i="142"/>
  <c r="G51" i="142"/>
  <c r="G50" i="142"/>
  <c r="I46" i="142"/>
  <c r="I44" i="142"/>
  <c r="I43" i="142"/>
  <c r="I42" i="142"/>
  <c r="I41" i="142"/>
  <c r="I40" i="142"/>
  <c r="I38" i="142"/>
  <c r="H46" i="142"/>
  <c r="H44" i="142"/>
  <c r="H43" i="142"/>
  <c r="H42" i="142"/>
  <c r="H41" i="142"/>
  <c r="H40" i="142"/>
  <c r="H38" i="142"/>
  <c r="G46" i="142"/>
  <c r="G44" i="142"/>
  <c r="G43" i="142"/>
  <c r="G42" i="142"/>
  <c r="G41" i="142"/>
  <c r="G40" i="142"/>
  <c r="G38" i="142"/>
  <c r="F46" i="142"/>
  <c r="F44" i="142"/>
  <c r="F43" i="142"/>
  <c r="F42" i="142"/>
  <c r="F41" i="142"/>
  <c r="F40" i="142"/>
  <c r="F38" i="142"/>
  <c r="D46" i="142"/>
  <c r="D44" i="142"/>
  <c r="D43" i="142"/>
  <c r="D42" i="142"/>
  <c r="D41" i="142"/>
  <c r="D40" i="142"/>
  <c r="D38" i="142"/>
  <c r="I31" i="142"/>
  <c r="I30" i="142"/>
  <c r="I29" i="142"/>
  <c r="I28" i="142"/>
  <c r="I27" i="142"/>
  <c r="H31" i="142"/>
  <c r="H30" i="142"/>
  <c r="H29" i="142"/>
  <c r="H28" i="142"/>
  <c r="H27" i="142"/>
  <c r="G31" i="142"/>
  <c r="G30" i="142"/>
  <c r="G29" i="142"/>
  <c r="G28" i="142"/>
  <c r="G27" i="142"/>
  <c r="F31" i="142"/>
  <c r="F30" i="142"/>
  <c r="F29" i="142"/>
  <c r="F28" i="142"/>
  <c r="F27" i="142"/>
  <c r="F26" i="142"/>
  <c r="E31" i="142"/>
  <c r="E30" i="142"/>
  <c r="E29" i="142"/>
  <c r="E28" i="142"/>
  <c r="E27" i="142"/>
  <c r="E26" i="142"/>
  <c r="F13" i="142"/>
  <c r="F14" i="142"/>
  <c r="F15" i="142"/>
  <c r="F16" i="142"/>
  <c r="F17" i="142"/>
  <c r="F18" i="142"/>
  <c r="F19" i="142"/>
  <c r="F20" i="142"/>
  <c r="F21" i="142"/>
  <c r="F22" i="142"/>
  <c r="F23" i="142"/>
  <c r="F12" i="142"/>
  <c r="I23" i="142"/>
  <c r="I22" i="142"/>
  <c r="I21" i="142"/>
  <c r="I20" i="142"/>
  <c r="I19" i="142"/>
  <c r="I18" i="142"/>
  <c r="I17" i="142"/>
  <c r="I16" i="142"/>
  <c r="I15" i="142"/>
  <c r="H23" i="142"/>
  <c r="H22" i="142"/>
  <c r="H21" i="142"/>
  <c r="H20" i="142"/>
  <c r="H19" i="142"/>
  <c r="H18" i="142"/>
  <c r="H17" i="142"/>
  <c r="H16" i="142"/>
  <c r="H15" i="142"/>
  <c r="G23" i="142"/>
  <c r="G22" i="142"/>
  <c r="G21" i="142"/>
  <c r="G20" i="142"/>
  <c r="G19" i="142"/>
  <c r="G18" i="142"/>
  <c r="G17" i="142"/>
  <c r="G16" i="142"/>
  <c r="G15" i="142"/>
  <c r="E23" i="142"/>
  <c r="E22" i="142"/>
  <c r="E21" i="142"/>
  <c r="E20" i="142"/>
  <c r="E19" i="142"/>
  <c r="E18" i="142"/>
  <c r="E17" i="142"/>
  <c r="E16" i="142"/>
  <c r="E15" i="142"/>
  <c r="H31" i="179"/>
  <c r="H30" i="179"/>
  <c r="H29" i="179"/>
  <c r="H28" i="179"/>
  <c r="H27" i="179"/>
  <c r="H26" i="179"/>
  <c r="E31" i="179"/>
  <c r="E30" i="179"/>
  <c r="E29" i="179"/>
  <c r="E28" i="179"/>
  <c r="E27" i="179"/>
  <c r="E26" i="179"/>
  <c r="E27" i="145"/>
  <c r="E28" i="145"/>
  <c r="E29" i="145"/>
  <c r="E30" i="145"/>
  <c r="E31" i="145"/>
  <c r="E27" i="191"/>
  <c r="E28" i="191"/>
  <c r="E29" i="191"/>
  <c r="E30" i="191"/>
  <c r="E31" i="191"/>
  <c r="E27" i="144"/>
  <c r="E28" i="144"/>
  <c r="E29" i="144"/>
  <c r="E30" i="144"/>
  <c r="E31" i="144"/>
  <c r="E26" i="145"/>
  <c r="E26" i="191"/>
  <c r="E26" i="144"/>
  <c r="E31" i="134"/>
  <c r="E30" i="134"/>
  <c r="E29" i="134"/>
  <c r="E28" i="134"/>
  <c r="E27" i="134"/>
  <c r="E26" i="134"/>
  <c r="D35" i="127"/>
  <c r="E27" i="129"/>
  <c r="E28" i="129"/>
  <c r="E29" i="129"/>
  <c r="E30" i="129"/>
  <c r="E31" i="129"/>
  <c r="E27" i="130"/>
  <c r="E28" i="130"/>
  <c r="E29" i="130"/>
  <c r="E30" i="130"/>
  <c r="E31" i="130"/>
  <c r="E27" i="128"/>
  <c r="E28" i="128"/>
  <c r="E29" i="128"/>
  <c r="E30" i="128"/>
  <c r="E31" i="128"/>
  <c r="E26" i="129"/>
  <c r="E26" i="130"/>
  <c r="E26" i="128"/>
  <c r="E31" i="135"/>
  <c r="E30" i="135"/>
  <c r="E29" i="135"/>
  <c r="E28" i="135"/>
  <c r="E27" i="135"/>
  <c r="E26" i="135"/>
  <c r="E27" i="125"/>
  <c r="E28" i="125"/>
  <c r="E29" i="125"/>
  <c r="E30" i="125"/>
  <c r="E31" i="125"/>
  <c r="E27" i="126"/>
  <c r="E28" i="126"/>
  <c r="E29" i="126"/>
  <c r="E30" i="126"/>
  <c r="E31" i="126"/>
  <c r="E27" i="124"/>
  <c r="E28" i="124"/>
  <c r="E29" i="124"/>
  <c r="E30" i="124"/>
  <c r="E31" i="124"/>
  <c r="E26" i="125"/>
  <c r="E26" i="126"/>
  <c r="E26" i="124"/>
  <c r="E31" i="141"/>
  <c r="E30" i="141"/>
  <c r="E29" i="141"/>
  <c r="E28" i="141"/>
  <c r="E27" i="141"/>
  <c r="E26" i="141"/>
  <c r="E27" i="121"/>
  <c r="E28" i="121"/>
  <c r="E29" i="121"/>
  <c r="E30" i="121"/>
  <c r="E31" i="121"/>
  <c r="E27" i="122"/>
  <c r="E28" i="122"/>
  <c r="E29" i="122"/>
  <c r="E30" i="122"/>
  <c r="E31" i="122"/>
  <c r="E27" i="120"/>
  <c r="E28" i="120"/>
  <c r="E29" i="120"/>
  <c r="E30" i="120"/>
  <c r="E31" i="120"/>
  <c r="E26" i="121"/>
  <c r="E26" i="122"/>
  <c r="E26" i="120"/>
  <c r="E31" i="140"/>
  <c r="E30" i="140"/>
  <c r="E29" i="140"/>
  <c r="E28" i="140"/>
  <c r="E27" i="140"/>
  <c r="E26" i="140"/>
  <c r="F3" i="82"/>
  <c r="F3" i="115"/>
  <c r="F3" i="114"/>
  <c r="E27" i="115"/>
  <c r="E28" i="115"/>
  <c r="E29" i="115"/>
  <c r="E30" i="115"/>
  <c r="E31" i="115"/>
  <c r="E27" i="82"/>
  <c r="E28" i="82"/>
  <c r="E29" i="82"/>
  <c r="E30" i="82"/>
  <c r="E31" i="82"/>
  <c r="E27" i="114"/>
  <c r="E28" i="114"/>
  <c r="E29" i="114"/>
  <c r="E30" i="114"/>
  <c r="E31" i="114"/>
  <c r="E26" i="115"/>
  <c r="E26" i="82"/>
  <c r="E26" i="114"/>
  <c r="E27" i="76" l="1"/>
  <c r="E28" i="76"/>
  <c r="E29" i="76"/>
  <c r="E30" i="76"/>
  <c r="E31" i="76"/>
  <c r="E27" i="77"/>
  <c r="E28" i="77"/>
  <c r="E29" i="77"/>
  <c r="E30" i="77"/>
  <c r="E31" i="77"/>
  <c r="E27" i="75"/>
  <c r="E28" i="75"/>
  <c r="E29" i="75"/>
  <c r="E30" i="75"/>
  <c r="E31" i="75"/>
  <c r="E27" i="111"/>
  <c r="E28" i="111"/>
  <c r="E29" i="111"/>
  <c r="E30" i="111"/>
  <c r="E31" i="111"/>
  <c r="E27" i="112"/>
  <c r="E28" i="112"/>
  <c r="E29" i="112"/>
  <c r="E30" i="112"/>
  <c r="E31" i="112"/>
  <c r="E27" i="110"/>
  <c r="E28" i="110"/>
  <c r="E29" i="110"/>
  <c r="E30" i="110"/>
  <c r="E31" i="110"/>
  <c r="E26" i="111"/>
  <c r="E26" i="112"/>
  <c r="E26" i="110"/>
  <c r="E26" i="76"/>
  <c r="E26" i="77"/>
  <c r="E26" i="75"/>
  <c r="D104" i="132" l="1"/>
  <c r="D103" i="132"/>
  <c r="D102" i="132"/>
  <c r="D96" i="132"/>
  <c r="D95" i="132"/>
  <c r="D94" i="132"/>
  <c r="D92" i="132"/>
  <c r="D91" i="132"/>
  <c r="D90" i="132"/>
  <c r="D88" i="132"/>
  <c r="D87" i="132"/>
  <c r="D86" i="132"/>
  <c r="D100" i="132"/>
  <c r="D99" i="132"/>
  <c r="D98" i="132"/>
  <c r="D84" i="132"/>
  <c r="D83" i="132"/>
  <c r="D82" i="132"/>
  <c r="D80" i="132"/>
  <c r="D79" i="132"/>
  <c r="D78" i="132"/>
  <c r="D76" i="132"/>
  <c r="D75" i="132"/>
  <c r="D74" i="132"/>
  <c r="D72" i="132"/>
  <c r="D71" i="132"/>
  <c r="D70" i="132"/>
  <c r="D68" i="132"/>
  <c r="D67" i="132"/>
  <c r="D66" i="132"/>
  <c r="D64" i="132"/>
  <c r="D63" i="132"/>
  <c r="D62" i="132"/>
  <c r="D60" i="132"/>
  <c r="D59" i="132"/>
  <c r="D58" i="132"/>
  <c r="D57" i="132"/>
  <c r="F15" i="69"/>
  <c r="E31" i="71"/>
  <c r="E30" i="71"/>
  <c r="E29" i="71"/>
  <c r="E28" i="71"/>
  <c r="E27" i="71"/>
  <c r="E26" i="71"/>
  <c r="E31" i="70"/>
  <c r="E30" i="70"/>
  <c r="E29" i="70"/>
  <c r="E28" i="70"/>
  <c r="E27" i="70"/>
  <c r="E26" i="70"/>
  <c r="E31" i="69"/>
  <c r="E30" i="69"/>
  <c r="E29" i="69"/>
  <c r="E28" i="69"/>
  <c r="E27" i="69"/>
  <c r="E26" i="69"/>
  <c r="E23" i="163"/>
  <c r="E22" i="163"/>
  <c r="E21" i="163"/>
  <c r="E20" i="163"/>
  <c r="E19" i="163"/>
  <c r="E18" i="163"/>
  <c r="E17" i="163"/>
  <c r="E16" i="163"/>
  <c r="E15" i="163"/>
  <c r="E14" i="163"/>
  <c r="E13" i="163"/>
  <c r="E12" i="163"/>
  <c r="D70" i="51"/>
  <c r="D67" i="51"/>
  <c r="D64" i="51"/>
  <c r="D61" i="51"/>
  <c r="D58" i="51"/>
  <c r="D52" i="51"/>
  <c r="D55" i="51"/>
  <c r="D49" i="51"/>
  <c r="C47" i="51"/>
  <c r="D46" i="51"/>
  <c r="D43" i="51"/>
  <c r="D36" i="51"/>
  <c r="D28" i="51"/>
  <c r="D27" i="51"/>
  <c r="D26" i="51"/>
  <c r="D25" i="51"/>
  <c r="D24" i="51"/>
  <c r="D23" i="51"/>
  <c r="D22" i="51"/>
  <c r="D21" i="51"/>
  <c r="D20" i="51"/>
  <c r="D12" i="51"/>
  <c r="D4" i="51"/>
  <c r="C45" i="51"/>
  <c r="C44" i="51"/>
  <c r="C43" i="51"/>
  <c r="C42" i="51"/>
  <c r="C41" i="51"/>
  <c r="C40" i="51"/>
  <c r="C39" i="51"/>
  <c r="C38" i="51"/>
  <c r="C37" i="51"/>
  <c r="C36" i="51"/>
  <c r="C35" i="51"/>
  <c r="C34" i="51"/>
  <c r="C33" i="51"/>
  <c r="C32" i="51"/>
  <c r="C31" i="51"/>
  <c r="C30" i="51"/>
  <c r="C29" i="51"/>
  <c r="C28" i="51"/>
  <c r="C27" i="51"/>
  <c r="C26" i="51"/>
  <c r="C25" i="51"/>
  <c r="C24" i="51"/>
  <c r="C23" i="51"/>
  <c r="C22" i="51"/>
  <c r="C21" i="51"/>
  <c r="C20" i="51"/>
  <c r="C19" i="51"/>
  <c r="C18" i="51"/>
  <c r="C17" i="51"/>
  <c r="C16" i="51"/>
  <c r="C15" i="51"/>
  <c r="C14" i="51"/>
  <c r="C13" i="51"/>
  <c r="C12" i="51"/>
  <c r="C11" i="51"/>
  <c r="C10" i="51"/>
  <c r="C9" i="51"/>
  <c r="C8" i="51"/>
  <c r="C7" i="51"/>
  <c r="C6" i="51"/>
  <c r="C5" i="51"/>
  <c r="C4" i="51"/>
  <c r="B72" i="51"/>
  <c r="B71" i="51"/>
  <c r="B70" i="51"/>
  <c r="B69" i="51"/>
  <c r="B68" i="51"/>
  <c r="B67" i="51"/>
  <c r="B66" i="51"/>
  <c r="B65" i="51"/>
  <c r="B64" i="51"/>
  <c r="B63" i="51"/>
  <c r="B62" i="51"/>
  <c r="B61" i="51"/>
  <c r="B60" i="51"/>
  <c r="B59" i="51"/>
  <c r="B58" i="51"/>
  <c r="B57" i="51"/>
  <c r="B56" i="51"/>
  <c r="B55" i="51"/>
  <c r="B54" i="51"/>
  <c r="B53" i="51"/>
  <c r="B52" i="51"/>
  <c r="B51" i="51"/>
  <c r="B50" i="51"/>
  <c r="B49" i="51"/>
  <c r="B48" i="51"/>
  <c r="B47" i="51"/>
  <c r="B46" i="51"/>
  <c r="B45" i="51"/>
  <c r="B44" i="51"/>
  <c r="B43" i="51"/>
  <c r="B42" i="51"/>
  <c r="B41" i="51"/>
  <c r="B40" i="51"/>
  <c r="B39" i="51"/>
  <c r="B38" i="51"/>
  <c r="B37" i="51"/>
  <c r="B36" i="51"/>
  <c r="B35" i="51"/>
  <c r="B34" i="51"/>
  <c r="B33" i="51"/>
  <c r="B32" i="51"/>
  <c r="B31" i="51"/>
  <c r="O72" i="51"/>
  <c r="E72" i="51"/>
  <c r="O71" i="51"/>
  <c r="E71" i="51"/>
  <c r="O70" i="51"/>
  <c r="E70" i="51"/>
  <c r="O69" i="51"/>
  <c r="E69" i="51"/>
  <c r="O68" i="51"/>
  <c r="E68" i="51"/>
  <c r="O67" i="51"/>
  <c r="E67" i="51"/>
  <c r="O66" i="51"/>
  <c r="E66" i="51"/>
  <c r="O65" i="51"/>
  <c r="E65" i="51"/>
  <c r="O64" i="51"/>
  <c r="E64" i="51"/>
  <c r="O63" i="51"/>
  <c r="E63" i="51"/>
  <c r="O62" i="51"/>
  <c r="E62" i="51"/>
  <c r="O61" i="51"/>
  <c r="E61" i="51"/>
  <c r="O60" i="51"/>
  <c r="E60" i="51"/>
  <c r="O59" i="51"/>
  <c r="E59" i="51"/>
  <c r="O58" i="51"/>
  <c r="E58" i="51"/>
  <c r="O57" i="51"/>
  <c r="E57" i="51"/>
  <c r="O56" i="51"/>
  <c r="E56" i="51"/>
  <c r="O55" i="51"/>
  <c r="E55" i="51"/>
  <c r="O54" i="51"/>
  <c r="E54" i="51"/>
  <c r="O53" i="51"/>
  <c r="E53" i="51"/>
  <c r="O52" i="51"/>
  <c r="E52" i="51"/>
  <c r="O51" i="51"/>
  <c r="E51" i="51"/>
  <c r="O50" i="51"/>
  <c r="E50" i="51"/>
  <c r="O49" i="51"/>
  <c r="E49" i="51"/>
  <c r="O48" i="51"/>
  <c r="E48" i="51"/>
  <c r="O47" i="51"/>
  <c r="E47" i="51"/>
  <c r="O46" i="51"/>
  <c r="E46" i="51"/>
  <c r="O45" i="51"/>
  <c r="E45" i="51"/>
  <c r="O44" i="51"/>
  <c r="E44" i="51"/>
  <c r="O43" i="51"/>
  <c r="E43" i="51"/>
  <c r="O42" i="51"/>
  <c r="E42" i="51"/>
  <c r="O41" i="51"/>
  <c r="E41" i="51"/>
  <c r="O40" i="51"/>
  <c r="E40" i="51"/>
  <c r="O39" i="51"/>
  <c r="E39" i="51"/>
  <c r="O38" i="51"/>
  <c r="E38" i="51"/>
  <c r="O37" i="51"/>
  <c r="E37" i="51"/>
  <c r="O36" i="51"/>
  <c r="E36" i="51"/>
  <c r="H46" i="190" l="1"/>
  <c r="H45" i="190"/>
  <c r="H44" i="190"/>
  <c r="H43" i="190"/>
  <c r="H42" i="190"/>
  <c r="H41" i="190"/>
  <c r="H40" i="190"/>
  <c r="H38" i="190"/>
  <c r="H37" i="190"/>
  <c r="H36" i="190"/>
  <c r="H35" i="190"/>
  <c r="D46" i="190"/>
  <c r="D45" i="190"/>
  <c r="D44" i="190"/>
  <c r="D43" i="190"/>
  <c r="D42" i="190"/>
  <c r="D41" i="190"/>
  <c r="D40" i="190"/>
  <c r="D38" i="190"/>
  <c r="D37" i="190"/>
  <c r="D36" i="190"/>
  <c r="D35" i="190"/>
  <c r="I31" i="190"/>
  <c r="I30" i="190"/>
  <c r="I29" i="190"/>
  <c r="I28" i="190"/>
  <c r="I27" i="190"/>
  <c r="H31" i="190"/>
  <c r="H30" i="190"/>
  <c r="H29" i="190"/>
  <c r="H28" i="190"/>
  <c r="H27" i="190"/>
  <c r="H26" i="190"/>
  <c r="G31" i="190"/>
  <c r="G30" i="190"/>
  <c r="G29" i="190"/>
  <c r="G28" i="190"/>
  <c r="G27" i="190"/>
  <c r="E31" i="190"/>
  <c r="E30" i="190"/>
  <c r="E29" i="190"/>
  <c r="E28" i="190"/>
  <c r="E27" i="190"/>
  <c r="E26" i="190"/>
  <c r="H23" i="190"/>
  <c r="H22" i="190"/>
  <c r="H21" i="190"/>
  <c r="H20" i="190"/>
  <c r="H19" i="190"/>
  <c r="H18" i="190"/>
  <c r="H17" i="190"/>
  <c r="H16" i="190"/>
  <c r="H15" i="190"/>
  <c r="H14" i="190"/>
  <c r="H13" i="190"/>
  <c r="H12" i="190"/>
  <c r="E23" i="190"/>
  <c r="E22" i="190"/>
  <c r="E21" i="190"/>
  <c r="E20" i="190"/>
  <c r="E19" i="190"/>
  <c r="E18" i="190"/>
  <c r="E17" i="190"/>
  <c r="E16" i="190"/>
  <c r="E15" i="190"/>
  <c r="E14" i="190"/>
  <c r="E13" i="190"/>
  <c r="E12" i="190"/>
  <c r="E46" i="190"/>
  <c r="E45" i="190"/>
  <c r="E44" i="190"/>
  <c r="E43" i="190"/>
  <c r="E42" i="190"/>
  <c r="E41" i="190"/>
  <c r="E40" i="190"/>
  <c r="E35" i="190"/>
  <c r="E38" i="190"/>
  <c r="E37" i="190"/>
  <c r="E36" i="190"/>
  <c r="B31" i="190"/>
  <c r="B30" i="190"/>
  <c r="B29" i="190"/>
  <c r="B28" i="190"/>
  <c r="B27" i="190"/>
  <c r="B26" i="190"/>
  <c r="F31" i="190"/>
  <c r="F30" i="190"/>
  <c r="F29" i="190"/>
  <c r="F28" i="190"/>
  <c r="F27" i="190"/>
  <c r="F26" i="190"/>
  <c r="F23" i="190"/>
  <c r="F22" i="190"/>
  <c r="F21" i="190"/>
  <c r="F20" i="190"/>
  <c r="F19" i="190"/>
  <c r="F18" i="190"/>
  <c r="F17" i="190"/>
  <c r="F16" i="190"/>
  <c r="F15" i="190"/>
  <c r="F14" i="190"/>
  <c r="F13" i="190"/>
  <c r="F12" i="190"/>
  <c r="B23" i="190"/>
  <c r="B22" i="190"/>
  <c r="B21" i="190"/>
  <c r="B20" i="190"/>
  <c r="B19" i="190"/>
  <c r="B18" i="190"/>
  <c r="B17" i="190"/>
  <c r="B16" i="190"/>
  <c r="B15" i="190"/>
  <c r="B14" i="190"/>
  <c r="B13" i="190"/>
  <c r="B12" i="190"/>
  <c r="G3" i="190"/>
  <c r="D46" i="178"/>
  <c r="D45" i="178"/>
  <c r="D44" i="178"/>
  <c r="D43" i="178"/>
  <c r="D42" i="178"/>
  <c r="D41" i="178"/>
  <c r="D40" i="178"/>
  <c r="D46" i="177"/>
  <c r="D45" i="177"/>
  <c r="D44" i="177"/>
  <c r="D43" i="177"/>
  <c r="D42" i="177"/>
  <c r="D41" i="177"/>
  <c r="D40" i="177"/>
  <c r="D38" i="178"/>
  <c r="D37" i="178"/>
  <c r="D36" i="178"/>
  <c r="D38" i="177"/>
  <c r="D37" i="177"/>
  <c r="D36" i="177"/>
  <c r="D35" i="178"/>
  <c r="D35" i="177"/>
  <c r="E31" i="178"/>
  <c r="E30" i="178"/>
  <c r="E29" i="178"/>
  <c r="E28" i="178"/>
  <c r="E27" i="178"/>
  <c r="E31" i="177"/>
  <c r="E30" i="177"/>
  <c r="E29" i="177"/>
  <c r="E28" i="177"/>
  <c r="E27" i="177"/>
  <c r="E26" i="178"/>
  <c r="E26" i="177"/>
  <c r="A31" i="178"/>
  <c r="A30" i="178"/>
  <c r="A29" i="178"/>
  <c r="A28" i="178"/>
  <c r="A27" i="178"/>
  <c r="A31" i="177"/>
  <c r="A30" i="177"/>
  <c r="A29" i="177"/>
  <c r="A28" i="177"/>
  <c r="A27" i="177"/>
  <c r="A26" i="178"/>
  <c r="A26" i="177"/>
  <c r="F3" i="178"/>
  <c r="D72" i="51" s="1"/>
  <c r="F3" i="177"/>
  <c r="D71" i="51" s="1"/>
  <c r="E23" i="178"/>
  <c r="E22" i="178"/>
  <c r="E21" i="178"/>
  <c r="E20" i="178"/>
  <c r="E19" i="178"/>
  <c r="E18" i="178"/>
  <c r="E17" i="178"/>
  <c r="E16" i="178"/>
  <c r="E15" i="178"/>
  <c r="E14" i="178"/>
  <c r="E13" i="178"/>
  <c r="E23" i="177"/>
  <c r="E22" i="177"/>
  <c r="E21" i="177"/>
  <c r="E20" i="177"/>
  <c r="E19" i="177"/>
  <c r="E18" i="177"/>
  <c r="E17" i="177"/>
  <c r="E16" i="177"/>
  <c r="E15" i="177"/>
  <c r="E14" i="177"/>
  <c r="E13" i="177"/>
  <c r="E12" i="178"/>
  <c r="E12" i="177"/>
  <c r="A23" i="178"/>
  <c r="A22" i="178"/>
  <c r="A21" i="178"/>
  <c r="A20" i="178"/>
  <c r="A19" i="178"/>
  <c r="A18" i="178"/>
  <c r="A17" i="178"/>
  <c r="A16" i="178"/>
  <c r="A15" i="178"/>
  <c r="A14" i="178"/>
  <c r="A13" i="178"/>
  <c r="A23" i="177"/>
  <c r="A22" i="177"/>
  <c r="A21" i="177"/>
  <c r="A20" i="177"/>
  <c r="A19" i="177"/>
  <c r="A18" i="177"/>
  <c r="A17" i="177"/>
  <c r="A16" i="177"/>
  <c r="A15" i="177"/>
  <c r="A14" i="177"/>
  <c r="A13" i="177"/>
  <c r="A12" i="178"/>
  <c r="A12" i="177"/>
  <c r="G31" i="189"/>
  <c r="G30" i="189"/>
  <c r="G29" i="189"/>
  <c r="G28" i="189"/>
  <c r="G27" i="189"/>
  <c r="H46" i="189"/>
  <c r="H45" i="189"/>
  <c r="H44" i="189"/>
  <c r="H43" i="189"/>
  <c r="H42" i="189"/>
  <c r="H41" i="189"/>
  <c r="H40" i="189"/>
  <c r="H38" i="189"/>
  <c r="H37" i="189"/>
  <c r="H36" i="189"/>
  <c r="H35" i="189"/>
  <c r="D46" i="189"/>
  <c r="D45" i="189"/>
  <c r="D44" i="189"/>
  <c r="D43" i="189"/>
  <c r="D42" i="189"/>
  <c r="D41" i="189"/>
  <c r="D40" i="189"/>
  <c r="D38" i="189"/>
  <c r="D37" i="189"/>
  <c r="D36" i="189"/>
  <c r="D35" i="189"/>
  <c r="E31" i="189"/>
  <c r="E30" i="189"/>
  <c r="E29" i="189"/>
  <c r="E28" i="189"/>
  <c r="E27" i="189"/>
  <c r="E26" i="189"/>
  <c r="I31" i="189"/>
  <c r="I30" i="189"/>
  <c r="I29" i="189"/>
  <c r="I28" i="189"/>
  <c r="I27" i="189"/>
  <c r="H31" i="189"/>
  <c r="H30" i="189"/>
  <c r="H29" i="189"/>
  <c r="H28" i="189"/>
  <c r="H27" i="189"/>
  <c r="H26" i="189"/>
  <c r="H23" i="189"/>
  <c r="H22" i="189"/>
  <c r="H21" i="189"/>
  <c r="H20" i="189"/>
  <c r="H19" i="189"/>
  <c r="H18" i="189"/>
  <c r="H17" i="189"/>
  <c r="H16" i="189"/>
  <c r="H15" i="189"/>
  <c r="H14" i="189"/>
  <c r="H13" i="189"/>
  <c r="H12" i="189"/>
  <c r="E46" i="189"/>
  <c r="E45" i="189"/>
  <c r="E44" i="189"/>
  <c r="E43" i="189"/>
  <c r="E42" i="189"/>
  <c r="E41" i="189"/>
  <c r="E40" i="189"/>
  <c r="E38" i="189"/>
  <c r="E37" i="189"/>
  <c r="E36" i="189"/>
  <c r="E35" i="189"/>
  <c r="B31" i="189"/>
  <c r="B30" i="189"/>
  <c r="B29" i="189"/>
  <c r="B28" i="189"/>
  <c r="B27" i="189"/>
  <c r="B26" i="189"/>
  <c r="F31" i="189"/>
  <c r="F30" i="189"/>
  <c r="F29" i="189"/>
  <c r="F28" i="189"/>
  <c r="F27" i="189"/>
  <c r="F26" i="189"/>
  <c r="F23" i="189"/>
  <c r="F22" i="189"/>
  <c r="F21" i="189"/>
  <c r="F20" i="189"/>
  <c r="F19" i="189"/>
  <c r="F18" i="189"/>
  <c r="F17" i="189"/>
  <c r="F16" i="189"/>
  <c r="F15" i="189"/>
  <c r="F14" i="189"/>
  <c r="F13" i="189"/>
  <c r="F12" i="189"/>
  <c r="E23" i="189"/>
  <c r="E22" i="189"/>
  <c r="E21" i="189"/>
  <c r="E20" i="189"/>
  <c r="E19" i="189"/>
  <c r="E18" i="189"/>
  <c r="E17" i="189"/>
  <c r="E16" i="189"/>
  <c r="E15" i="189"/>
  <c r="E14" i="189"/>
  <c r="E13" i="189"/>
  <c r="E12" i="189"/>
  <c r="B23" i="189"/>
  <c r="B22" i="189"/>
  <c r="B21" i="189"/>
  <c r="B20" i="189"/>
  <c r="B19" i="189"/>
  <c r="B18" i="189"/>
  <c r="B17" i="189"/>
  <c r="B16" i="189"/>
  <c r="B15" i="189"/>
  <c r="B14" i="189"/>
  <c r="B13" i="189"/>
  <c r="B12" i="189"/>
  <c r="G3" i="189"/>
  <c r="F3" i="175"/>
  <c r="D69" i="51" s="1"/>
  <c r="F3" i="174"/>
  <c r="D68" i="51" s="1"/>
  <c r="A27" i="175"/>
  <c r="A28" i="175"/>
  <c r="A29" i="175"/>
  <c r="A30" i="175"/>
  <c r="A31" i="175"/>
  <c r="A27" i="174"/>
  <c r="A28" i="174"/>
  <c r="A29" i="174"/>
  <c r="A30" i="174"/>
  <c r="A31" i="174"/>
  <c r="A26" i="175"/>
  <c r="A26" i="174"/>
  <c r="D46" i="175"/>
  <c r="D45" i="175"/>
  <c r="D44" i="175"/>
  <c r="D43" i="175"/>
  <c r="D42" i="175"/>
  <c r="D41" i="175"/>
  <c r="D40" i="175"/>
  <c r="D46" i="174"/>
  <c r="D45" i="174"/>
  <c r="D44" i="174"/>
  <c r="D43" i="174"/>
  <c r="D42" i="174"/>
  <c r="D41" i="174"/>
  <c r="D40" i="174"/>
  <c r="D38" i="175"/>
  <c r="D37" i="175"/>
  <c r="D36" i="175"/>
  <c r="D38" i="174"/>
  <c r="D37" i="174"/>
  <c r="D36" i="174"/>
  <c r="D35" i="175"/>
  <c r="D35" i="174"/>
  <c r="E27" i="175"/>
  <c r="E28" i="175"/>
  <c r="E29" i="175"/>
  <c r="E30" i="175"/>
  <c r="E31" i="175"/>
  <c r="E27" i="174"/>
  <c r="E28" i="174"/>
  <c r="E29" i="174"/>
  <c r="E30" i="174"/>
  <c r="E31" i="174"/>
  <c r="E26" i="175"/>
  <c r="E26" i="174"/>
  <c r="E23" i="175"/>
  <c r="E22" i="175"/>
  <c r="E21" i="175"/>
  <c r="E20" i="175"/>
  <c r="E19" i="175"/>
  <c r="E18" i="175"/>
  <c r="E17" i="175"/>
  <c r="E16" i="175"/>
  <c r="E15" i="175"/>
  <c r="E14" i="175"/>
  <c r="E13" i="175"/>
  <c r="E23" i="174"/>
  <c r="E22" i="174"/>
  <c r="E21" i="174"/>
  <c r="E20" i="174"/>
  <c r="E19" i="174"/>
  <c r="E18" i="174"/>
  <c r="E17" i="174"/>
  <c r="E16" i="174"/>
  <c r="E15" i="174"/>
  <c r="E14" i="174"/>
  <c r="E13" i="174"/>
  <c r="E12" i="175"/>
  <c r="E12" i="174"/>
  <c r="A23" i="175"/>
  <c r="A22" i="175"/>
  <c r="A21" i="175"/>
  <c r="A20" i="175"/>
  <c r="A19" i="175"/>
  <c r="A18" i="175"/>
  <c r="A17" i="175"/>
  <c r="A16" i="175"/>
  <c r="A15" i="175"/>
  <c r="A14" i="175"/>
  <c r="A13" i="175"/>
  <c r="A23" i="174"/>
  <c r="A22" i="174"/>
  <c r="A21" i="174"/>
  <c r="A20" i="174"/>
  <c r="A19" i="174"/>
  <c r="A18" i="174"/>
  <c r="A17" i="174"/>
  <c r="A16" i="174"/>
  <c r="A15" i="174"/>
  <c r="A14" i="174"/>
  <c r="A13" i="174"/>
  <c r="A12" i="175"/>
  <c r="A12" i="174"/>
  <c r="F31" i="188"/>
  <c r="F30" i="188"/>
  <c r="F29" i="188"/>
  <c r="F28" i="188"/>
  <c r="F27" i="188"/>
  <c r="F26" i="188"/>
  <c r="F23" i="188"/>
  <c r="F22" i="188"/>
  <c r="F21" i="188"/>
  <c r="F20" i="188"/>
  <c r="F19" i="188"/>
  <c r="F18" i="188"/>
  <c r="F17" i="188"/>
  <c r="F16" i="188"/>
  <c r="F15" i="188"/>
  <c r="F14" i="188"/>
  <c r="F13" i="188"/>
  <c r="F12" i="188"/>
  <c r="E46" i="188"/>
  <c r="E45" i="188"/>
  <c r="E44" i="188"/>
  <c r="E43" i="188"/>
  <c r="E42" i="188"/>
  <c r="E41" i="188"/>
  <c r="E40" i="188"/>
  <c r="E38" i="188"/>
  <c r="E37" i="188"/>
  <c r="E36" i="188"/>
  <c r="E35" i="188"/>
  <c r="H46" i="188"/>
  <c r="H45" i="188"/>
  <c r="H44" i="188"/>
  <c r="H43" i="188"/>
  <c r="H42" i="188"/>
  <c r="H41" i="188"/>
  <c r="H40" i="188"/>
  <c r="H38" i="188"/>
  <c r="H37" i="188"/>
  <c r="H36" i="188"/>
  <c r="H35" i="188"/>
  <c r="D46" i="188"/>
  <c r="D45" i="188"/>
  <c r="D44" i="188"/>
  <c r="D43" i="188"/>
  <c r="D42" i="188"/>
  <c r="D41" i="188"/>
  <c r="D40" i="188"/>
  <c r="D38" i="188"/>
  <c r="D37" i="188"/>
  <c r="D36" i="188"/>
  <c r="D35" i="188"/>
  <c r="I31" i="188"/>
  <c r="I30" i="188"/>
  <c r="I29" i="188"/>
  <c r="I28" i="188"/>
  <c r="I27" i="188"/>
  <c r="H31" i="188"/>
  <c r="H30" i="188"/>
  <c r="H29" i="188"/>
  <c r="H28" i="188"/>
  <c r="H27" i="188"/>
  <c r="H26" i="188"/>
  <c r="G31" i="188"/>
  <c r="G30" i="188"/>
  <c r="G29" i="188"/>
  <c r="G28" i="188"/>
  <c r="G27" i="188"/>
  <c r="E31" i="188"/>
  <c r="E30" i="188"/>
  <c r="E29" i="188"/>
  <c r="E28" i="188"/>
  <c r="E27" i="188"/>
  <c r="E26" i="188"/>
  <c r="H23" i="188"/>
  <c r="H22" i="188"/>
  <c r="H21" i="188"/>
  <c r="H20" i="188"/>
  <c r="H19" i="188"/>
  <c r="H18" i="188"/>
  <c r="H17" i="188"/>
  <c r="H16" i="188"/>
  <c r="H15" i="188"/>
  <c r="H14" i="188"/>
  <c r="H13" i="188"/>
  <c r="H12" i="188"/>
  <c r="E23" i="188"/>
  <c r="E22" i="188"/>
  <c r="E21" i="188"/>
  <c r="E20" i="188"/>
  <c r="E19" i="188"/>
  <c r="E18" i="188"/>
  <c r="E17" i="188"/>
  <c r="E16" i="188"/>
  <c r="E15" i="188"/>
  <c r="E14" i="188"/>
  <c r="E13" i="188"/>
  <c r="E12" i="188"/>
  <c r="B23" i="188"/>
  <c r="B22" i="188"/>
  <c r="B21" i="188"/>
  <c r="B20" i="188"/>
  <c r="B19" i="188"/>
  <c r="B18" i="188"/>
  <c r="B17" i="188"/>
  <c r="B16" i="188"/>
  <c r="B15" i="188"/>
  <c r="B14" i="188"/>
  <c r="B13" i="188"/>
  <c r="B12" i="188"/>
  <c r="A23" i="172"/>
  <c r="A22" i="172"/>
  <c r="A21" i="172"/>
  <c r="A20" i="172"/>
  <c r="A19" i="172"/>
  <c r="A18" i="172"/>
  <c r="A17" i="172"/>
  <c r="A16" i="172"/>
  <c r="A15" i="172"/>
  <c r="A12" i="172"/>
  <c r="F3" i="172"/>
  <c r="D66" i="51" s="1"/>
  <c r="F3" i="171"/>
  <c r="D65" i="51" s="1"/>
  <c r="D46" i="172"/>
  <c r="D45" i="172"/>
  <c r="D44" i="172"/>
  <c r="D43" i="172"/>
  <c r="D42" i="172"/>
  <c r="D41" i="172"/>
  <c r="D40" i="172"/>
  <c r="D46" i="171"/>
  <c r="D45" i="171"/>
  <c r="D44" i="171"/>
  <c r="D43" i="171"/>
  <c r="D42" i="171"/>
  <c r="D41" i="171"/>
  <c r="D40" i="171"/>
  <c r="D38" i="172"/>
  <c r="D37" i="172"/>
  <c r="D36" i="172"/>
  <c r="D38" i="171"/>
  <c r="D37" i="171"/>
  <c r="D36" i="171"/>
  <c r="D35" i="172"/>
  <c r="D35" i="171"/>
  <c r="E31" i="172"/>
  <c r="E30" i="172"/>
  <c r="E29" i="172"/>
  <c r="E28" i="172"/>
  <c r="E27" i="172"/>
  <c r="E31" i="171"/>
  <c r="E30" i="171"/>
  <c r="E29" i="171"/>
  <c r="E28" i="171"/>
  <c r="E27" i="171"/>
  <c r="E26" i="172"/>
  <c r="E26" i="171"/>
  <c r="A31" i="172"/>
  <c r="A30" i="172"/>
  <c r="A29" i="172"/>
  <c r="A28" i="172"/>
  <c r="A27" i="172"/>
  <c r="A31" i="171"/>
  <c r="A30" i="171"/>
  <c r="A29" i="171"/>
  <c r="A28" i="171"/>
  <c r="A27" i="171"/>
  <c r="A26" i="172"/>
  <c r="A26" i="171"/>
  <c r="E13" i="172"/>
  <c r="E14" i="172"/>
  <c r="E15" i="172"/>
  <c r="E16" i="172"/>
  <c r="E17" i="172"/>
  <c r="E18" i="172"/>
  <c r="E19" i="172"/>
  <c r="E20" i="172"/>
  <c r="E21" i="172"/>
  <c r="E22" i="172"/>
  <c r="E23" i="172"/>
  <c r="E13" i="171"/>
  <c r="E14" i="171"/>
  <c r="E15" i="171"/>
  <c r="E16" i="171"/>
  <c r="E17" i="171"/>
  <c r="E18" i="171"/>
  <c r="E19" i="171"/>
  <c r="E20" i="171"/>
  <c r="E21" i="171"/>
  <c r="E22" i="171"/>
  <c r="E23" i="171"/>
  <c r="E12" i="172"/>
  <c r="E12" i="171"/>
  <c r="A23" i="171"/>
  <c r="A22" i="171"/>
  <c r="A21" i="171"/>
  <c r="A20" i="171"/>
  <c r="A19" i="171"/>
  <c r="A18" i="171"/>
  <c r="A17" i="171"/>
  <c r="A16" i="171"/>
  <c r="A15" i="171"/>
  <c r="A14" i="171"/>
  <c r="A13" i="171"/>
  <c r="A12" i="171"/>
  <c r="E46" i="187"/>
  <c r="E45" i="187"/>
  <c r="E44" i="187"/>
  <c r="E43" i="187"/>
  <c r="E42" i="187"/>
  <c r="E41" i="187"/>
  <c r="E40" i="187"/>
  <c r="E38" i="187"/>
  <c r="E37" i="187"/>
  <c r="E36" i="187"/>
  <c r="E35" i="187"/>
  <c r="H46" i="187"/>
  <c r="H45" i="187"/>
  <c r="H44" i="187"/>
  <c r="H43" i="187"/>
  <c r="H42" i="187"/>
  <c r="H41" i="187"/>
  <c r="H40" i="187"/>
  <c r="H38" i="187"/>
  <c r="H37" i="187"/>
  <c r="H36" i="187"/>
  <c r="H35" i="187"/>
  <c r="D46" i="187"/>
  <c r="D45" i="187"/>
  <c r="D44" i="187"/>
  <c r="D43" i="187"/>
  <c r="D42" i="187"/>
  <c r="D41" i="187"/>
  <c r="D40" i="187"/>
  <c r="D38" i="187"/>
  <c r="D37" i="187"/>
  <c r="D36" i="187"/>
  <c r="D35" i="187"/>
  <c r="I31" i="187"/>
  <c r="I30" i="187"/>
  <c r="I29" i="187"/>
  <c r="I28" i="187"/>
  <c r="I27" i="187"/>
  <c r="H31" i="187"/>
  <c r="H30" i="187"/>
  <c r="H29" i="187"/>
  <c r="H28" i="187"/>
  <c r="H27" i="187"/>
  <c r="H26" i="187"/>
  <c r="G31" i="187"/>
  <c r="G30" i="187"/>
  <c r="G29" i="187"/>
  <c r="G28" i="187"/>
  <c r="G27" i="187"/>
  <c r="F27" i="187"/>
  <c r="F28" i="187"/>
  <c r="F29" i="187"/>
  <c r="F30" i="187"/>
  <c r="F31" i="187"/>
  <c r="F26" i="187"/>
  <c r="E31" i="187"/>
  <c r="E30" i="187"/>
  <c r="E29" i="187"/>
  <c r="E28" i="187"/>
  <c r="E27" i="187"/>
  <c r="E26" i="187"/>
  <c r="B27" i="187"/>
  <c r="B28" i="187"/>
  <c r="B29" i="187"/>
  <c r="B30" i="187"/>
  <c r="B31" i="187"/>
  <c r="B26" i="187"/>
  <c r="H23" i="187"/>
  <c r="H22" i="187"/>
  <c r="H21" i="187"/>
  <c r="H20" i="187"/>
  <c r="H19" i="187"/>
  <c r="H18" i="187"/>
  <c r="H17" i="187"/>
  <c r="H16" i="187"/>
  <c r="H15" i="187"/>
  <c r="H14" i="187"/>
  <c r="H13" i="187"/>
  <c r="H12" i="187"/>
  <c r="G3" i="187"/>
  <c r="F23" i="187"/>
  <c r="F22" i="187"/>
  <c r="F21" i="187"/>
  <c r="F20" i="187"/>
  <c r="F19" i="187"/>
  <c r="F18" i="187"/>
  <c r="F17" i="187"/>
  <c r="F16" i="187"/>
  <c r="F15" i="187"/>
  <c r="F14" i="187"/>
  <c r="F13" i="187"/>
  <c r="F12" i="187"/>
  <c r="E23" i="187"/>
  <c r="E22" i="187"/>
  <c r="E21" i="187"/>
  <c r="E20" i="187"/>
  <c r="E19" i="187"/>
  <c r="E18" i="187"/>
  <c r="E17" i="187"/>
  <c r="E16" i="187"/>
  <c r="E15" i="187"/>
  <c r="E14" i="187"/>
  <c r="E13" i="187"/>
  <c r="E12" i="187"/>
  <c r="B13" i="187"/>
  <c r="B14" i="187"/>
  <c r="B15" i="187"/>
  <c r="B16" i="187"/>
  <c r="B17" i="187"/>
  <c r="B18" i="187"/>
  <c r="B19" i="187"/>
  <c r="B20" i="187"/>
  <c r="B21" i="187"/>
  <c r="B22" i="187"/>
  <c r="B23" i="187"/>
  <c r="B12" i="187"/>
  <c r="D46" i="169" l="1"/>
  <c r="D45" i="169"/>
  <c r="D44" i="169"/>
  <c r="D43" i="169"/>
  <c r="D42" i="169"/>
  <c r="D41" i="169"/>
  <c r="D40" i="169"/>
  <c r="D46" i="168"/>
  <c r="D45" i="168"/>
  <c r="D44" i="168"/>
  <c r="D43" i="168"/>
  <c r="D42" i="168"/>
  <c r="D41" i="168"/>
  <c r="D40" i="168"/>
  <c r="D38" i="169"/>
  <c r="D37" i="169"/>
  <c r="D36" i="169"/>
  <c r="D38" i="168"/>
  <c r="D37" i="168"/>
  <c r="D36" i="168"/>
  <c r="D35" i="169"/>
  <c r="D35" i="168"/>
  <c r="E31" i="169"/>
  <c r="E30" i="169"/>
  <c r="E29" i="169"/>
  <c r="E28" i="169"/>
  <c r="E27" i="169"/>
  <c r="E31" i="168"/>
  <c r="E30" i="168"/>
  <c r="E29" i="168"/>
  <c r="E28" i="168"/>
  <c r="E27" i="168"/>
  <c r="E26" i="169"/>
  <c r="E26" i="168"/>
  <c r="A31" i="169"/>
  <c r="A30" i="169"/>
  <c r="A29" i="169"/>
  <c r="A28" i="169"/>
  <c r="A27" i="169"/>
  <c r="A31" i="168"/>
  <c r="A30" i="168"/>
  <c r="A29" i="168"/>
  <c r="A28" i="168"/>
  <c r="A27" i="168"/>
  <c r="A26" i="169"/>
  <c r="A26" i="168"/>
  <c r="F3" i="169"/>
  <c r="D63" i="51" s="1"/>
  <c r="F3" i="168"/>
  <c r="D62" i="51" s="1"/>
  <c r="E23" i="169"/>
  <c r="E22" i="169"/>
  <c r="E21" i="169"/>
  <c r="E20" i="169"/>
  <c r="E19" i="169"/>
  <c r="E18" i="169"/>
  <c r="E17" i="169"/>
  <c r="E16" i="169"/>
  <c r="E15" i="169"/>
  <c r="E14" i="169"/>
  <c r="E13" i="169"/>
  <c r="E23" i="168"/>
  <c r="E22" i="168"/>
  <c r="E21" i="168"/>
  <c r="E20" i="168"/>
  <c r="E19" i="168"/>
  <c r="E18" i="168"/>
  <c r="E17" i="168"/>
  <c r="E16" i="168"/>
  <c r="E15" i="168"/>
  <c r="E14" i="168"/>
  <c r="E13" i="168"/>
  <c r="E12" i="169"/>
  <c r="E12" i="168"/>
  <c r="A23" i="169"/>
  <c r="A22" i="169"/>
  <c r="A21" i="169"/>
  <c r="A20" i="169"/>
  <c r="A19" i="169"/>
  <c r="A18" i="169"/>
  <c r="A17" i="169"/>
  <c r="A16" i="169"/>
  <c r="A15" i="169"/>
  <c r="A14" i="169"/>
  <c r="A13" i="169"/>
  <c r="A23" i="168"/>
  <c r="A22" i="168"/>
  <c r="A21" i="168"/>
  <c r="A20" i="168"/>
  <c r="A19" i="168"/>
  <c r="A18" i="168"/>
  <c r="A17" i="168"/>
  <c r="A16" i="168"/>
  <c r="A15" i="168"/>
  <c r="A14" i="168"/>
  <c r="A13" i="168"/>
  <c r="A12" i="169"/>
  <c r="A12" i="168"/>
  <c r="B23" i="186"/>
  <c r="B22" i="186"/>
  <c r="B21" i="186"/>
  <c r="B20" i="186"/>
  <c r="B19" i="186"/>
  <c r="B18" i="186"/>
  <c r="B17" i="186"/>
  <c r="B16" i="186"/>
  <c r="B15" i="186"/>
  <c r="B14" i="186"/>
  <c r="B13" i="186"/>
  <c r="B12" i="186"/>
  <c r="G3" i="186"/>
  <c r="A23" i="166"/>
  <c r="A22" i="166"/>
  <c r="A21" i="166"/>
  <c r="A20" i="166"/>
  <c r="A19" i="166"/>
  <c r="A18" i="166"/>
  <c r="A17" i="166"/>
  <c r="A16" i="166"/>
  <c r="A15" i="166"/>
  <c r="A14" i="166"/>
  <c r="A13" i="166"/>
  <c r="A12" i="166"/>
  <c r="F3" i="165"/>
  <c r="D59" i="51" s="1"/>
  <c r="A23" i="165"/>
  <c r="A22" i="165"/>
  <c r="A21" i="165"/>
  <c r="A20" i="165"/>
  <c r="A19" i="165"/>
  <c r="A18" i="165"/>
  <c r="A17" i="165"/>
  <c r="A16" i="165"/>
  <c r="A15" i="165"/>
  <c r="A14" i="165"/>
  <c r="A13" i="165"/>
  <c r="A12" i="165"/>
  <c r="A31" i="166"/>
  <c r="A30" i="166"/>
  <c r="A29" i="166"/>
  <c r="A28" i="166"/>
  <c r="A27" i="166"/>
  <c r="A31" i="165"/>
  <c r="A30" i="165"/>
  <c r="A29" i="165"/>
  <c r="A28" i="165"/>
  <c r="A27" i="165"/>
  <c r="A26" i="166"/>
  <c r="A26" i="165"/>
  <c r="D46" i="166"/>
  <c r="D45" i="166"/>
  <c r="D44" i="166"/>
  <c r="D43" i="166"/>
  <c r="D42" i="166"/>
  <c r="D41" i="166"/>
  <c r="D40" i="166"/>
  <c r="D46" i="165"/>
  <c r="D45" i="165"/>
  <c r="D44" i="165"/>
  <c r="D43" i="165"/>
  <c r="D42" i="165"/>
  <c r="D41" i="165"/>
  <c r="D40" i="165"/>
  <c r="D38" i="166"/>
  <c r="D37" i="166"/>
  <c r="D36" i="166"/>
  <c r="D38" i="165"/>
  <c r="D37" i="165"/>
  <c r="D36" i="165"/>
  <c r="D35" i="166"/>
  <c r="D35" i="165"/>
  <c r="E31" i="166"/>
  <c r="E30" i="166"/>
  <c r="E29" i="166"/>
  <c r="E28" i="166"/>
  <c r="E27" i="166"/>
  <c r="E31" i="165"/>
  <c r="E30" i="165"/>
  <c r="E29" i="165"/>
  <c r="E28" i="165"/>
  <c r="E27" i="165"/>
  <c r="E26" i="166"/>
  <c r="E26" i="165"/>
  <c r="E23" i="166"/>
  <c r="E22" i="166"/>
  <c r="E21" i="166"/>
  <c r="E20" i="166"/>
  <c r="E19" i="166"/>
  <c r="E18" i="166"/>
  <c r="E17" i="166"/>
  <c r="E16" i="166"/>
  <c r="E15" i="166"/>
  <c r="E14" i="166"/>
  <c r="E13" i="166"/>
  <c r="E23" i="165"/>
  <c r="E22" i="165"/>
  <c r="E21" i="165"/>
  <c r="E20" i="165"/>
  <c r="E19" i="165"/>
  <c r="E18" i="165"/>
  <c r="E17" i="165"/>
  <c r="E16" i="165"/>
  <c r="E15" i="165"/>
  <c r="E14" i="165"/>
  <c r="E13" i="165"/>
  <c r="E12" i="166"/>
  <c r="E12" i="165"/>
  <c r="E23" i="162" l="1"/>
  <c r="E22" i="162"/>
  <c r="E21" i="162"/>
  <c r="E20" i="162"/>
  <c r="E19" i="162"/>
  <c r="E18" i="162"/>
  <c r="E17" i="162"/>
  <c r="E16" i="162"/>
  <c r="E15" i="162"/>
  <c r="E14" i="162"/>
  <c r="E13" i="162"/>
  <c r="E12" i="162"/>
  <c r="E46" i="185"/>
  <c r="E45" i="185"/>
  <c r="E44" i="185"/>
  <c r="E43" i="185"/>
  <c r="E42" i="185"/>
  <c r="E41" i="185"/>
  <c r="E40" i="185"/>
  <c r="E38" i="185"/>
  <c r="E37" i="185"/>
  <c r="E36" i="185"/>
  <c r="E35" i="185"/>
  <c r="I46" i="185"/>
  <c r="I45" i="185"/>
  <c r="I44" i="185"/>
  <c r="I43" i="185"/>
  <c r="I42" i="185"/>
  <c r="I41" i="185"/>
  <c r="I40" i="185"/>
  <c r="I38" i="185"/>
  <c r="I37" i="185"/>
  <c r="I36" i="185"/>
  <c r="H46" i="185"/>
  <c r="H45" i="185"/>
  <c r="H44" i="185"/>
  <c r="H43" i="185"/>
  <c r="H42" i="185"/>
  <c r="H41" i="185"/>
  <c r="H40" i="185"/>
  <c r="H38" i="185"/>
  <c r="H37" i="185"/>
  <c r="H36" i="185"/>
  <c r="H35" i="185"/>
  <c r="G46" i="185"/>
  <c r="G45" i="185"/>
  <c r="G44" i="185"/>
  <c r="G43" i="185"/>
  <c r="G42" i="185"/>
  <c r="G41" i="185"/>
  <c r="G40" i="185"/>
  <c r="G38" i="185"/>
  <c r="G37" i="185"/>
  <c r="G36" i="185"/>
  <c r="F46" i="185"/>
  <c r="F45" i="185"/>
  <c r="F44" i="185"/>
  <c r="F43" i="185"/>
  <c r="F42" i="185"/>
  <c r="F41" i="185"/>
  <c r="F40" i="185"/>
  <c r="F38" i="185"/>
  <c r="F37" i="185"/>
  <c r="F36" i="185"/>
  <c r="D46" i="185"/>
  <c r="D45" i="185"/>
  <c r="D44" i="185"/>
  <c r="D43" i="185"/>
  <c r="D42" i="185"/>
  <c r="D41" i="185"/>
  <c r="D40" i="185"/>
  <c r="D38" i="185"/>
  <c r="D37" i="185"/>
  <c r="D36" i="185"/>
  <c r="D35" i="185"/>
  <c r="F27" i="185"/>
  <c r="F28" i="185"/>
  <c r="F29" i="185"/>
  <c r="F30" i="185"/>
  <c r="F31" i="185"/>
  <c r="F26" i="185"/>
  <c r="I31" i="185"/>
  <c r="I30" i="185"/>
  <c r="I29" i="185"/>
  <c r="I28" i="185"/>
  <c r="I27" i="185"/>
  <c r="H31" i="185"/>
  <c r="H30" i="185"/>
  <c r="H29" i="185"/>
  <c r="H28" i="185"/>
  <c r="H27" i="185"/>
  <c r="H26" i="185"/>
  <c r="G31" i="185"/>
  <c r="G30" i="185"/>
  <c r="G29" i="185"/>
  <c r="G28" i="185"/>
  <c r="G27" i="185"/>
  <c r="E31" i="185"/>
  <c r="E30" i="185"/>
  <c r="E29" i="185"/>
  <c r="E28" i="185"/>
  <c r="E27" i="185"/>
  <c r="E26" i="185"/>
  <c r="B31" i="185"/>
  <c r="B30" i="185"/>
  <c r="B29" i="185"/>
  <c r="B28" i="185"/>
  <c r="B27" i="185"/>
  <c r="B26" i="185"/>
  <c r="F23" i="185"/>
  <c r="F22" i="185"/>
  <c r="F21" i="185"/>
  <c r="F20" i="185"/>
  <c r="F19" i="185"/>
  <c r="F18" i="185"/>
  <c r="F17" i="185"/>
  <c r="F16" i="185"/>
  <c r="F15" i="185"/>
  <c r="F14" i="185"/>
  <c r="F13" i="185"/>
  <c r="F12" i="185"/>
  <c r="H23" i="185"/>
  <c r="H22" i="185"/>
  <c r="H21" i="185"/>
  <c r="H20" i="185"/>
  <c r="H19" i="185"/>
  <c r="H18" i="185"/>
  <c r="H17" i="185"/>
  <c r="H16" i="185"/>
  <c r="H15" i="185"/>
  <c r="H14" i="185"/>
  <c r="H13" i="185"/>
  <c r="H12" i="185"/>
  <c r="E13" i="185"/>
  <c r="E14" i="185"/>
  <c r="E15" i="185"/>
  <c r="E16" i="185"/>
  <c r="E17" i="185"/>
  <c r="E18" i="185"/>
  <c r="E19" i="185"/>
  <c r="E20" i="185"/>
  <c r="E21" i="185"/>
  <c r="E22" i="185"/>
  <c r="E23" i="185"/>
  <c r="E12" i="185"/>
  <c r="G3" i="185"/>
  <c r="B23" i="185"/>
  <c r="B22" i="185"/>
  <c r="B21" i="185"/>
  <c r="B20" i="185"/>
  <c r="B19" i="185"/>
  <c r="B18" i="185"/>
  <c r="B17" i="185"/>
  <c r="B16" i="185"/>
  <c r="B15" i="185"/>
  <c r="B14" i="185"/>
  <c r="B13" i="185"/>
  <c r="B12" i="185"/>
  <c r="D46" i="163"/>
  <c r="D45" i="163"/>
  <c r="D44" i="163"/>
  <c r="D43" i="163"/>
  <c r="D42" i="163"/>
  <c r="D41" i="163"/>
  <c r="D40" i="163"/>
  <c r="D46" i="162"/>
  <c r="D45" i="162"/>
  <c r="D44" i="162"/>
  <c r="D43" i="162"/>
  <c r="D42" i="162"/>
  <c r="D41" i="162"/>
  <c r="D40" i="162"/>
  <c r="D38" i="163"/>
  <c r="D37" i="163"/>
  <c r="D36" i="163"/>
  <c r="D38" i="162"/>
  <c r="D37" i="162"/>
  <c r="D36" i="162"/>
  <c r="D35" i="163"/>
  <c r="D35" i="162"/>
  <c r="E27" i="163"/>
  <c r="E28" i="163"/>
  <c r="E29" i="163"/>
  <c r="E30" i="163"/>
  <c r="E31" i="163"/>
  <c r="E27" i="162"/>
  <c r="E28" i="162"/>
  <c r="E29" i="162"/>
  <c r="E30" i="162"/>
  <c r="E31" i="162"/>
  <c r="E26" i="163"/>
  <c r="E26" i="162"/>
  <c r="A26" i="163"/>
  <c r="A26" i="162"/>
  <c r="F3" i="163"/>
  <c r="D57" i="51" s="1"/>
  <c r="F3" i="162"/>
  <c r="D56" i="51" s="1"/>
  <c r="A23" i="163"/>
  <c r="A22" i="163"/>
  <c r="A21" i="163"/>
  <c r="A20" i="163"/>
  <c r="A19" i="163"/>
  <c r="A18" i="163"/>
  <c r="A17" i="163"/>
  <c r="A16" i="163"/>
  <c r="A15" i="163"/>
  <c r="A14" i="163"/>
  <c r="A13" i="163"/>
  <c r="A23" i="162"/>
  <c r="A22" i="162"/>
  <c r="A21" i="162"/>
  <c r="A20" i="162"/>
  <c r="A19" i="162"/>
  <c r="A18" i="162"/>
  <c r="A17" i="162"/>
  <c r="A16" i="162"/>
  <c r="A15" i="162"/>
  <c r="A14" i="162"/>
  <c r="A13" i="162"/>
  <c r="A12" i="163"/>
  <c r="A12" i="162"/>
  <c r="E46" i="183"/>
  <c r="E45" i="183"/>
  <c r="E44" i="183"/>
  <c r="E43" i="183"/>
  <c r="E42" i="183"/>
  <c r="E41" i="183"/>
  <c r="E40" i="183"/>
  <c r="E38" i="183"/>
  <c r="E37" i="183"/>
  <c r="E36" i="183"/>
  <c r="E35" i="183"/>
  <c r="I46" i="183"/>
  <c r="I45" i="183"/>
  <c r="I44" i="183"/>
  <c r="I43" i="183"/>
  <c r="I42" i="183"/>
  <c r="I41" i="183"/>
  <c r="I40" i="183"/>
  <c r="I38" i="183"/>
  <c r="I37" i="183"/>
  <c r="I36" i="183"/>
  <c r="H46" i="183"/>
  <c r="H45" i="183"/>
  <c r="H44" i="183"/>
  <c r="H43" i="183"/>
  <c r="H42" i="183"/>
  <c r="H41" i="183"/>
  <c r="H40" i="183"/>
  <c r="H38" i="183"/>
  <c r="H37" i="183"/>
  <c r="H36" i="183"/>
  <c r="H35" i="183"/>
  <c r="G46" i="183"/>
  <c r="G45" i="183"/>
  <c r="G44" i="183"/>
  <c r="G43" i="183"/>
  <c r="G42" i="183"/>
  <c r="G41" i="183"/>
  <c r="G40" i="183"/>
  <c r="G38" i="183"/>
  <c r="G37" i="183"/>
  <c r="G36" i="183"/>
  <c r="F46" i="183"/>
  <c r="F45" i="183"/>
  <c r="F44" i="183"/>
  <c r="F43" i="183"/>
  <c r="F42" i="183"/>
  <c r="F41" i="183"/>
  <c r="F40" i="183"/>
  <c r="F38" i="183"/>
  <c r="F37" i="183"/>
  <c r="F36" i="183"/>
  <c r="D46" i="183"/>
  <c r="D45" i="183"/>
  <c r="D44" i="183"/>
  <c r="D43" i="183"/>
  <c r="D42" i="183"/>
  <c r="D41" i="183"/>
  <c r="D40" i="183"/>
  <c r="D38" i="183"/>
  <c r="D37" i="183"/>
  <c r="D36" i="183"/>
  <c r="D35" i="183"/>
  <c r="F31" i="183"/>
  <c r="F30" i="183"/>
  <c r="F29" i="183"/>
  <c r="F28" i="183"/>
  <c r="F27" i="183"/>
  <c r="F26" i="183"/>
  <c r="H31" i="183"/>
  <c r="H30" i="183"/>
  <c r="H29" i="183"/>
  <c r="H28" i="183"/>
  <c r="H27" i="183"/>
  <c r="H26" i="183"/>
  <c r="I31" i="183"/>
  <c r="I30" i="183"/>
  <c r="G31" i="183"/>
  <c r="G30" i="183"/>
  <c r="E31" i="183"/>
  <c r="E30" i="183"/>
  <c r="E29" i="183"/>
  <c r="E28" i="183"/>
  <c r="E27" i="183"/>
  <c r="E26" i="183"/>
  <c r="B31" i="183"/>
  <c r="B30" i="183"/>
  <c r="B29" i="183"/>
  <c r="B28" i="183"/>
  <c r="B27" i="183"/>
  <c r="B26" i="183"/>
  <c r="F23" i="183"/>
  <c r="F22" i="183"/>
  <c r="F21" i="183"/>
  <c r="F20" i="183"/>
  <c r="F19" i="183"/>
  <c r="F18" i="183"/>
  <c r="F17" i="183"/>
  <c r="F16" i="183"/>
  <c r="F15" i="183"/>
  <c r="F14" i="183"/>
  <c r="F13" i="183"/>
  <c r="F12" i="183"/>
  <c r="H23" i="183"/>
  <c r="H22" i="183"/>
  <c r="H21" i="183"/>
  <c r="H20" i="183"/>
  <c r="H19" i="183"/>
  <c r="H18" i="183"/>
  <c r="H17" i="183"/>
  <c r="H16" i="183"/>
  <c r="H15" i="183"/>
  <c r="H14" i="183"/>
  <c r="H13" i="183"/>
  <c r="H12" i="183"/>
  <c r="E23" i="183"/>
  <c r="E22" i="183"/>
  <c r="E21" i="183"/>
  <c r="E20" i="183"/>
  <c r="E19" i="183"/>
  <c r="E18" i="183"/>
  <c r="E17" i="183"/>
  <c r="E16" i="183"/>
  <c r="E15" i="183"/>
  <c r="E14" i="183"/>
  <c r="E13" i="183"/>
  <c r="E12" i="183"/>
  <c r="G3" i="183"/>
  <c r="F3" i="160"/>
  <c r="D54" i="51" s="1"/>
  <c r="F3" i="159"/>
  <c r="D53" i="51" s="1"/>
  <c r="B13" i="183"/>
  <c r="B14" i="183"/>
  <c r="B15" i="183"/>
  <c r="B16" i="183"/>
  <c r="B17" i="183"/>
  <c r="B18" i="183"/>
  <c r="B19" i="183"/>
  <c r="B20" i="183"/>
  <c r="B21" i="183"/>
  <c r="B22" i="183"/>
  <c r="B23" i="183"/>
  <c r="B12" i="183"/>
  <c r="A31" i="160"/>
  <c r="A30" i="160"/>
  <c r="A29" i="160"/>
  <c r="A28" i="160"/>
  <c r="A27" i="160"/>
  <c r="A31" i="159"/>
  <c r="A30" i="159"/>
  <c r="A29" i="159"/>
  <c r="A28" i="159"/>
  <c r="A27" i="159"/>
  <c r="A26" i="160"/>
  <c r="A26" i="159"/>
  <c r="D46" i="160"/>
  <c r="D45" i="160"/>
  <c r="D44" i="160"/>
  <c r="D43" i="160"/>
  <c r="D42" i="160"/>
  <c r="D41" i="160"/>
  <c r="D40" i="160"/>
  <c r="D46" i="159"/>
  <c r="D45" i="159"/>
  <c r="D44" i="159"/>
  <c r="D43" i="159"/>
  <c r="D42" i="159"/>
  <c r="D41" i="159"/>
  <c r="D40" i="159"/>
  <c r="D38" i="160"/>
  <c r="D37" i="160"/>
  <c r="D36" i="160"/>
  <c r="D35" i="160"/>
  <c r="D38" i="159"/>
  <c r="D37" i="159"/>
  <c r="D36" i="159"/>
  <c r="D35" i="159"/>
  <c r="E31" i="160"/>
  <c r="E30" i="160"/>
  <c r="E26" i="160"/>
  <c r="E31" i="159"/>
  <c r="E30" i="159"/>
  <c r="E26" i="159"/>
  <c r="E23" i="160"/>
  <c r="E22" i="160"/>
  <c r="E21" i="160"/>
  <c r="E20" i="160"/>
  <c r="E19" i="160"/>
  <c r="E18" i="160"/>
  <c r="E17" i="160"/>
  <c r="E16" i="160"/>
  <c r="E15" i="160"/>
  <c r="E14" i="160"/>
  <c r="E13" i="160"/>
  <c r="E12" i="160"/>
  <c r="E23" i="159"/>
  <c r="E22" i="159"/>
  <c r="E21" i="159"/>
  <c r="E20" i="159"/>
  <c r="E19" i="159"/>
  <c r="E18" i="159"/>
  <c r="E17" i="159"/>
  <c r="E16" i="159"/>
  <c r="E15" i="159"/>
  <c r="E14" i="159"/>
  <c r="E13" i="159"/>
  <c r="E12" i="159"/>
  <c r="A23" i="160"/>
  <c r="A22" i="160"/>
  <c r="A21" i="160"/>
  <c r="A20" i="160"/>
  <c r="A19" i="160"/>
  <c r="A18" i="160"/>
  <c r="A17" i="160"/>
  <c r="A16" i="160"/>
  <c r="A15" i="160"/>
  <c r="A14" i="160"/>
  <c r="A13" i="160"/>
  <c r="A23" i="159"/>
  <c r="A22" i="159"/>
  <c r="A21" i="159"/>
  <c r="A20" i="159"/>
  <c r="A19" i="159"/>
  <c r="A18" i="159"/>
  <c r="A17" i="159"/>
  <c r="A16" i="159"/>
  <c r="A15" i="159"/>
  <c r="A14" i="159"/>
  <c r="A13" i="159"/>
  <c r="A12" i="160"/>
  <c r="A12" i="159"/>
  <c r="E46" i="184" l="1"/>
  <c r="E45" i="184"/>
  <c r="E44" i="184"/>
  <c r="E43" i="184"/>
  <c r="E42" i="184"/>
  <c r="E41" i="184"/>
  <c r="E40" i="184"/>
  <c r="E38" i="184"/>
  <c r="E37" i="184"/>
  <c r="E36" i="184"/>
  <c r="E35" i="184"/>
  <c r="I46" i="184"/>
  <c r="I45" i="184"/>
  <c r="I44" i="184"/>
  <c r="I43" i="184"/>
  <c r="I42" i="184"/>
  <c r="I41" i="184"/>
  <c r="I40" i="184"/>
  <c r="I38" i="184"/>
  <c r="I37" i="184"/>
  <c r="I36" i="184"/>
  <c r="H46" i="184"/>
  <c r="H45" i="184"/>
  <c r="H44" i="184"/>
  <c r="H43" i="184"/>
  <c r="H42" i="184"/>
  <c r="H41" i="184"/>
  <c r="H40" i="184"/>
  <c r="H38" i="184"/>
  <c r="H37" i="184"/>
  <c r="H36" i="184"/>
  <c r="H35" i="184"/>
  <c r="G46" i="184"/>
  <c r="G45" i="184"/>
  <c r="G44" i="184"/>
  <c r="G43" i="184"/>
  <c r="G42" i="184"/>
  <c r="G41" i="184"/>
  <c r="G40" i="184"/>
  <c r="G38" i="184"/>
  <c r="G37" i="184"/>
  <c r="G36" i="184"/>
  <c r="F46" i="184"/>
  <c r="F45" i="184"/>
  <c r="F44" i="184"/>
  <c r="F43" i="184"/>
  <c r="F42" i="184"/>
  <c r="F41" i="184"/>
  <c r="F40" i="184"/>
  <c r="F38" i="184"/>
  <c r="F37" i="184"/>
  <c r="F36" i="184"/>
  <c r="D46" i="184"/>
  <c r="D45" i="184"/>
  <c r="D44" i="184"/>
  <c r="D43" i="184"/>
  <c r="D42" i="184"/>
  <c r="D41" i="184"/>
  <c r="D40" i="184"/>
  <c r="D38" i="184"/>
  <c r="D37" i="184"/>
  <c r="D36" i="184"/>
  <c r="D35" i="184"/>
  <c r="I31" i="184"/>
  <c r="I29" i="184"/>
  <c r="I28" i="184"/>
  <c r="I27" i="184"/>
  <c r="H31" i="184"/>
  <c r="H30" i="184"/>
  <c r="H29" i="184"/>
  <c r="H28" i="184"/>
  <c r="H27" i="184"/>
  <c r="H26" i="184"/>
  <c r="G31" i="184"/>
  <c r="G29" i="184"/>
  <c r="G28" i="184"/>
  <c r="G27" i="184"/>
  <c r="E31" i="184"/>
  <c r="E30" i="184"/>
  <c r="E29" i="184"/>
  <c r="E28" i="184"/>
  <c r="E27" i="184"/>
  <c r="E26" i="184"/>
  <c r="H23" i="184"/>
  <c r="H22" i="184"/>
  <c r="H21" i="184"/>
  <c r="H20" i="184"/>
  <c r="H19" i="184"/>
  <c r="H18" i="184"/>
  <c r="H17" i="184"/>
  <c r="H16" i="184"/>
  <c r="H15" i="184"/>
  <c r="H14" i="184"/>
  <c r="H13" i="184"/>
  <c r="H12" i="184"/>
  <c r="E13" i="184"/>
  <c r="E14" i="184"/>
  <c r="E15" i="184"/>
  <c r="E16" i="184"/>
  <c r="E17" i="184"/>
  <c r="E18" i="184"/>
  <c r="E19" i="184"/>
  <c r="E20" i="184"/>
  <c r="E21" i="184"/>
  <c r="E22" i="184"/>
  <c r="E23" i="184"/>
  <c r="E12" i="184"/>
  <c r="F31" i="184"/>
  <c r="F30" i="184"/>
  <c r="F29" i="184"/>
  <c r="F28" i="184"/>
  <c r="F27" i="184"/>
  <c r="F26" i="184"/>
  <c r="B31" i="184"/>
  <c r="B30" i="184"/>
  <c r="B29" i="184"/>
  <c r="B28" i="184"/>
  <c r="B27" i="184"/>
  <c r="B26" i="184"/>
  <c r="F23" i="184"/>
  <c r="F22" i="184"/>
  <c r="F21" i="184"/>
  <c r="F20" i="184"/>
  <c r="F19" i="184"/>
  <c r="F18" i="184"/>
  <c r="F17" i="184"/>
  <c r="F16" i="184"/>
  <c r="F15" i="184"/>
  <c r="F14" i="184"/>
  <c r="F13" i="184"/>
  <c r="F12" i="184"/>
  <c r="B23" i="184"/>
  <c r="B22" i="184"/>
  <c r="B21" i="184"/>
  <c r="B20" i="184"/>
  <c r="B19" i="184"/>
  <c r="B18" i="184"/>
  <c r="B17" i="184"/>
  <c r="B16" i="184"/>
  <c r="B15" i="184"/>
  <c r="B14" i="184"/>
  <c r="B13" i="184"/>
  <c r="B12" i="184"/>
  <c r="F3" i="157"/>
  <c r="D51" i="51" s="1"/>
  <c r="F3" i="156"/>
  <c r="D50" i="51" s="1"/>
  <c r="E31" i="157"/>
  <c r="E30" i="157"/>
  <c r="E29" i="157"/>
  <c r="E28" i="157"/>
  <c r="E27" i="157"/>
  <c r="E31" i="156"/>
  <c r="E30" i="156"/>
  <c r="E29" i="156"/>
  <c r="E28" i="156"/>
  <c r="E27" i="156"/>
  <c r="A31" i="157"/>
  <c r="A30" i="157"/>
  <c r="A29" i="157"/>
  <c r="A28" i="157"/>
  <c r="A27" i="157"/>
  <c r="A31" i="156"/>
  <c r="A30" i="156"/>
  <c r="A29" i="156"/>
  <c r="A28" i="156"/>
  <c r="A27" i="156"/>
  <c r="A26" i="157"/>
  <c r="A26" i="156"/>
  <c r="D46" i="157"/>
  <c r="D45" i="157"/>
  <c r="D44" i="157"/>
  <c r="D43" i="157"/>
  <c r="D42" i="157"/>
  <c r="D41" i="157"/>
  <c r="D40" i="157"/>
  <c r="D46" i="156"/>
  <c r="D45" i="156"/>
  <c r="D44" i="156"/>
  <c r="D43" i="156"/>
  <c r="D42" i="156"/>
  <c r="D41" i="156"/>
  <c r="D40" i="156"/>
  <c r="D38" i="157"/>
  <c r="D37" i="157"/>
  <c r="D36" i="157"/>
  <c r="D38" i="156"/>
  <c r="D37" i="156"/>
  <c r="D36" i="156"/>
  <c r="D35" i="157"/>
  <c r="D35" i="156"/>
  <c r="G3" i="182"/>
  <c r="F23" i="182"/>
  <c r="F22" i="182"/>
  <c r="F21" i="182"/>
  <c r="F20" i="182"/>
  <c r="F19" i="182"/>
  <c r="F18" i="182"/>
  <c r="F17" i="182"/>
  <c r="F16" i="182"/>
  <c r="F15" i="182"/>
  <c r="F14" i="182"/>
  <c r="F13" i="182"/>
  <c r="F12" i="182"/>
  <c r="E35" i="182"/>
  <c r="B13" i="182"/>
  <c r="B14" i="182"/>
  <c r="B15" i="182"/>
  <c r="B16" i="182"/>
  <c r="B17" i="182"/>
  <c r="B18" i="182"/>
  <c r="B19" i="182"/>
  <c r="B20" i="182"/>
  <c r="B21" i="182"/>
  <c r="B22" i="182"/>
  <c r="B23" i="182"/>
  <c r="B12" i="182"/>
  <c r="I50" i="182" l="1"/>
  <c r="G51" i="182"/>
  <c r="G50" i="182"/>
  <c r="I46" i="182"/>
  <c r="I45" i="182"/>
  <c r="I44" i="182"/>
  <c r="I43" i="182"/>
  <c r="I42" i="182"/>
  <c r="I41" i="182"/>
  <c r="I40" i="182"/>
  <c r="I38" i="182"/>
  <c r="I37" i="182"/>
  <c r="I36" i="182"/>
  <c r="H46" i="182"/>
  <c r="H45" i="182"/>
  <c r="H44" i="182"/>
  <c r="H43" i="182"/>
  <c r="H42" i="182"/>
  <c r="H41" i="182"/>
  <c r="H40" i="182"/>
  <c r="H38" i="182"/>
  <c r="H37" i="182"/>
  <c r="H36" i="182"/>
  <c r="H35" i="182"/>
  <c r="G46" i="182"/>
  <c r="G45" i="182"/>
  <c r="G44" i="182"/>
  <c r="G43" i="182"/>
  <c r="G42" i="182"/>
  <c r="G41" i="182"/>
  <c r="G40" i="182"/>
  <c r="G38" i="182"/>
  <c r="G37" i="182"/>
  <c r="G36" i="182"/>
  <c r="F46" i="182"/>
  <c r="F45" i="182"/>
  <c r="F44" i="182"/>
  <c r="F43" i="182"/>
  <c r="F42" i="182"/>
  <c r="F41" i="182"/>
  <c r="F40" i="182"/>
  <c r="F38" i="182"/>
  <c r="F37" i="182"/>
  <c r="F36" i="182"/>
  <c r="D46" i="182"/>
  <c r="D45" i="182"/>
  <c r="D44" i="182"/>
  <c r="D43" i="182"/>
  <c r="D42" i="182"/>
  <c r="D41" i="182"/>
  <c r="D40" i="182"/>
  <c r="D38" i="182"/>
  <c r="D37" i="182"/>
  <c r="D36" i="182"/>
  <c r="D35" i="182"/>
  <c r="I31" i="182"/>
  <c r="I30" i="182"/>
  <c r="I29" i="182"/>
  <c r="I28" i="182"/>
  <c r="I27" i="182"/>
  <c r="H31" i="182"/>
  <c r="H30" i="182"/>
  <c r="H29" i="182"/>
  <c r="H28" i="182"/>
  <c r="H27" i="182"/>
  <c r="H26" i="182"/>
  <c r="E31" i="182"/>
  <c r="E30" i="182"/>
  <c r="E29" i="182"/>
  <c r="E28" i="182"/>
  <c r="E27" i="182"/>
  <c r="E26" i="182"/>
  <c r="H23" i="182"/>
  <c r="H22" i="182"/>
  <c r="H21" i="182"/>
  <c r="H20" i="182"/>
  <c r="H19" i="182"/>
  <c r="H18" i="182"/>
  <c r="H17" i="182"/>
  <c r="H16" i="182"/>
  <c r="H15" i="182"/>
  <c r="H14" i="182"/>
  <c r="H13" i="182"/>
  <c r="H12" i="182"/>
  <c r="E23" i="182"/>
  <c r="E22" i="182"/>
  <c r="E21" i="182"/>
  <c r="E20" i="182"/>
  <c r="E19" i="182"/>
  <c r="E18" i="182"/>
  <c r="E17" i="182"/>
  <c r="E16" i="182"/>
  <c r="E15" i="182"/>
  <c r="E14" i="182"/>
  <c r="E13" i="182"/>
  <c r="E12" i="182"/>
  <c r="F3" i="154"/>
  <c r="D48" i="51" s="1"/>
  <c r="F3" i="153"/>
  <c r="D47" i="51" s="1"/>
  <c r="D46" i="154"/>
  <c r="D45" i="154"/>
  <c r="D44" i="154"/>
  <c r="D43" i="154"/>
  <c r="D42" i="154"/>
  <c r="D41" i="154"/>
  <c r="D40" i="154"/>
  <c r="D46" i="153"/>
  <c r="D45" i="153"/>
  <c r="D44" i="153"/>
  <c r="D43" i="153"/>
  <c r="D42" i="153"/>
  <c r="D41" i="153"/>
  <c r="D40" i="153"/>
  <c r="D38" i="154"/>
  <c r="D37" i="154"/>
  <c r="D36" i="154"/>
  <c r="D38" i="153"/>
  <c r="D37" i="153"/>
  <c r="D36" i="153"/>
  <c r="D35" i="154"/>
  <c r="D35" i="153"/>
  <c r="E27" i="154"/>
  <c r="E28" i="154"/>
  <c r="E29" i="154"/>
  <c r="E30" i="154"/>
  <c r="E31" i="154"/>
  <c r="E27" i="153"/>
  <c r="E28" i="153"/>
  <c r="E29" i="153"/>
  <c r="E30" i="153"/>
  <c r="E31" i="153"/>
  <c r="E26" i="154"/>
  <c r="E26" i="153"/>
  <c r="A27" i="154"/>
  <c r="A28" i="154"/>
  <c r="A29" i="154"/>
  <c r="A30" i="154"/>
  <c r="A31" i="154"/>
  <c r="A27" i="153"/>
  <c r="A28" i="153"/>
  <c r="A29" i="153"/>
  <c r="A30" i="153"/>
  <c r="A31" i="153"/>
  <c r="A26" i="154"/>
  <c r="A26" i="153"/>
  <c r="E13" i="154"/>
  <c r="E14" i="154"/>
  <c r="E15" i="154"/>
  <c r="E16" i="154"/>
  <c r="E17" i="154"/>
  <c r="E18" i="154"/>
  <c r="E19" i="154"/>
  <c r="E20" i="154"/>
  <c r="E21" i="154"/>
  <c r="E22" i="154"/>
  <c r="E23" i="154"/>
  <c r="E13" i="153"/>
  <c r="E14" i="153"/>
  <c r="E15" i="153"/>
  <c r="E16" i="153"/>
  <c r="E17" i="153"/>
  <c r="E18" i="153"/>
  <c r="E19" i="153"/>
  <c r="E20" i="153"/>
  <c r="E21" i="153"/>
  <c r="E22" i="153"/>
  <c r="E23" i="153"/>
  <c r="E12" i="154"/>
  <c r="E12" i="153"/>
  <c r="A13" i="154"/>
  <c r="A14" i="154"/>
  <c r="A15" i="154"/>
  <c r="A16" i="154"/>
  <c r="A17" i="154"/>
  <c r="A18" i="154"/>
  <c r="A19" i="154"/>
  <c r="A20" i="154"/>
  <c r="A21" i="154"/>
  <c r="A22" i="154"/>
  <c r="A23" i="154"/>
  <c r="A13" i="153"/>
  <c r="A14" i="153"/>
  <c r="A15" i="153"/>
  <c r="A16" i="153"/>
  <c r="A17" i="153"/>
  <c r="A18" i="153"/>
  <c r="A19" i="153"/>
  <c r="A20" i="153"/>
  <c r="A21" i="153"/>
  <c r="A22" i="153"/>
  <c r="A23" i="153"/>
  <c r="A12" i="154"/>
  <c r="A12" i="153"/>
  <c r="E13" i="157"/>
  <c r="E14" i="157"/>
  <c r="E15" i="157"/>
  <c r="E16" i="157"/>
  <c r="E17" i="157"/>
  <c r="E18" i="157"/>
  <c r="E19" i="157"/>
  <c r="E20" i="157"/>
  <c r="E21" i="157"/>
  <c r="E22" i="157"/>
  <c r="E23" i="157"/>
  <c r="E13" i="156"/>
  <c r="E14" i="156"/>
  <c r="E15" i="156"/>
  <c r="E16" i="156"/>
  <c r="E17" i="156"/>
  <c r="E18" i="156"/>
  <c r="E19" i="156"/>
  <c r="E20" i="156"/>
  <c r="E21" i="156"/>
  <c r="E22" i="156"/>
  <c r="E23" i="156"/>
  <c r="E12" i="157"/>
  <c r="E12" i="156"/>
  <c r="A21" i="157"/>
  <c r="A20" i="157"/>
  <c r="A19" i="157"/>
  <c r="A18" i="157"/>
  <c r="A17" i="157"/>
  <c r="A16" i="157"/>
  <c r="A15" i="157"/>
  <c r="A14" i="157"/>
  <c r="A13" i="157"/>
  <c r="A21" i="156"/>
  <c r="A20" i="156"/>
  <c r="A19" i="156"/>
  <c r="A18" i="156"/>
  <c r="A17" i="156"/>
  <c r="A16" i="156"/>
  <c r="A15" i="156"/>
  <c r="A14" i="156"/>
  <c r="A13" i="156"/>
  <c r="A12" i="157" l="1"/>
  <c r="A12" i="156"/>
  <c r="G3" i="181"/>
  <c r="I46" i="181"/>
  <c r="I45" i="181"/>
  <c r="I44" i="181"/>
  <c r="I43" i="181"/>
  <c r="I42" i="181"/>
  <c r="I41" i="181"/>
  <c r="I40" i="181"/>
  <c r="I38" i="181"/>
  <c r="I37" i="181"/>
  <c r="I36" i="181"/>
  <c r="H46" i="181"/>
  <c r="H45" i="181"/>
  <c r="H44" i="181"/>
  <c r="H43" i="181"/>
  <c r="H42" i="181"/>
  <c r="H41" i="181"/>
  <c r="H40" i="181"/>
  <c r="H38" i="181"/>
  <c r="H37" i="181"/>
  <c r="H36" i="181"/>
  <c r="H35" i="181"/>
  <c r="G46" i="181"/>
  <c r="G45" i="181"/>
  <c r="G44" i="181"/>
  <c r="G43" i="181"/>
  <c r="G42" i="181"/>
  <c r="G41" i="181"/>
  <c r="G40" i="181"/>
  <c r="G38" i="181"/>
  <c r="G37" i="181"/>
  <c r="G36" i="181"/>
  <c r="F46" i="181"/>
  <c r="F45" i="181"/>
  <c r="F44" i="181"/>
  <c r="F43" i="181"/>
  <c r="F42" i="181"/>
  <c r="F41" i="181"/>
  <c r="F40" i="181"/>
  <c r="F38" i="181"/>
  <c r="F37" i="181"/>
  <c r="F36" i="181"/>
  <c r="D46" i="181"/>
  <c r="D45" i="181"/>
  <c r="D44" i="181"/>
  <c r="D43" i="181"/>
  <c r="D42" i="181"/>
  <c r="D41" i="181"/>
  <c r="D40" i="181"/>
  <c r="D38" i="181"/>
  <c r="D37" i="181"/>
  <c r="D36" i="181"/>
  <c r="D35" i="181"/>
  <c r="I31" i="181"/>
  <c r="I30" i="181"/>
  <c r="I29" i="181"/>
  <c r="I28" i="181"/>
  <c r="I27" i="181"/>
  <c r="H31" i="181"/>
  <c r="H30" i="181"/>
  <c r="H29" i="181"/>
  <c r="H28" i="181"/>
  <c r="H27" i="181"/>
  <c r="H26" i="181"/>
  <c r="G31" i="181"/>
  <c r="G30" i="181"/>
  <c r="G29" i="181"/>
  <c r="G28" i="181"/>
  <c r="G27" i="181"/>
  <c r="E31" i="181"/>
  <c r="E30" i="181"/>
  <c r="E29" i="181"/>
  <c r="E28" i="181"/>
  <c r="E27" i="181"/>
  <c r="E26" i="181"/>
  <c r="B31" i="181"/>
  <c r="B30" i="181"/>
  <c r="B29" i="181"/>
  <c r="B28" i="181"/>
  <c r="B27" i="181"/>
  <c r="B26" i="181"/>
  <c r="H23" i="181"/>
  <c r="H22" i="181"/>
  <c r="H21" i="181"/>
  <c r="H20" i="181"/>
  <c r="H19" i="181"/>
  <c r="H18" i="181"/>
  <c r="H17" i="181"/>
  <c r="H16" i="181"/>
  <c r="H15" i="181"/>
  <c r="H14" i="181"/>
  <c r="H13" i="181"/>
  <c r="H12" i="181"/>
  <c r="F23" i="181"/>
  <c r="F22" i="181"/>
  <c r="F21" i="181"/>
  <c r="F20" i="181"/>
  <c r="F19" i="181"/>
  <c r="F18" i="181"/>
  <c r="F17" i="181"/>
  <c r="F16" i="181"/>
  <c r="F15" i="181"/>
  <c r="F14" i="181"/>
  <c r="F13" i="181"/>
  <c r="F12" i="181"/>
  <c r="E23" i="181"/>
  <c r="E22" i="181"/>
  <c r="E21" i="181"/>
  <c r="E20" i="181"/>
  <c r="E19" i="181"/>
  <c r="E18" i="181"/>
  <c r="E17" i="181"/>
  <c r="E16" i="181"/>
  <c r="E15" i="181"/>
  <c r="E14" i="181"/>
  <c r="E13" i="181"/>
  <c r="E12" i="181"/>
  <c r="B23" i="181"/>
  <c r="B22" i="181"/>
  <c r="B21" i="181"/>
  <c r="B20" i="181"/>
  <c r="B19" i="181"/>
  <c r="B18" i="181"/>
  <c r="B17" i="181"/>
  <c r="B16" i="181"/>
  <c r="B15" i="181"/>
  <c r="B14" i="181"/>
  <c r="B13" i="181"/>
  <c r="B12" i="181"/>
  <c r="A31" i="151"/>
  <c r="A30" i="151"/>
  <c r="A29" i="151"/>
  <c r="A28" i="151"/>
  <c r="A27" i="151"/>
  <c r="A31" i="150"/>
  <c r="A30" i="150"/>
  <c r="A29" i="150"/>
  <c r="A28" i="150"/>
  <c r="A27" i="150"/>
  <c r="A26" i="151"/>
  <c r="A26" i="150"/>
  <c r="D46" i="151"/>
  <c r="D45" i="151"/>
  <c r="D44" i="151"/>
  <c r="D43" i="151"/>
  <c r="D42" i="151"/>
  <c r="D41" i="151"/>
  <c r="D40" i="151"/>
  <c r="D46" i="150"/>
  <c r="D45" i="150"/>
  <c r="D44" i="150"/>
  <c r="D43" i="150"/>
  <c r="D42" i="150"/>
  <c r="D41" i="150"/>
  <c r="D40" i="150"/>
  <c r="D38" i="151"/>
  <c r="D37" i="151"/>
  <c r="D36" i="151"/>
  <c r="D38" i="150"/>
  <c r="D37" i="150"/>
  <c r="D36" i="150"/>
  <c r="D35" i="151"/>
  <c r="D35" i="150"/>
  <c r="E31" i="151"/>
  <c r="E30" i="151"/>
  <c r="E29" i="151"/>
  <c r="E28" i="151"/>
  <c r="E27" i="151"/>
  <c r="E26" i="151"/>
  <c r="E31" i="150"/>
  <c r="E30" i="150"/>
  <c r="E29" i="150"/>
  <c r="E28" i="150"/>
  <c r="E27" i="150"/>
  <c r="E26" i="150"/>
  <c r="E23" i="151"/>
  <c r="E22" i="151"/>
  <c r="E21" i="151"/>
  <c r="E20" i="151"/>
  <c r="E19" i="151"/>
  <c r="E18" i="151"/>
  <c r="E17" i="151"/>
  <c r="E16" i="151"/>
  <c r="E15" i="151"/>
  <c r="E14" i="151"/>
  <c r="E13" i="151"/>
  <c r="E23" i="150"/>
  <c r="E22" i="150"/>
  <c r="E21" i="150"/>
  <c r="E20" i="150"/>
  <c r="E19" i="150"/>
  <c r="E18" i="150"/>
  <c r="E17" i="150"/>
  <c r="E16" i="150"/>
  <c r="E15" i="150"/>
  <c r="E14" i="150"/>
  <c r="E13" i="150"/>
  <c r="E12" i="151"/>
  <c r="E12" i="150"/>
  <c r="A23" i="151"/>
  <c r="A22" i="151"/>
  <c r="A21" i="151"/>
  <c r="A20" i="151"/>
  <c r="A19" i="151"/>
  <c r="A18" i="151"/>
  <c r="A17" i="151"/>
  <c r="A16" i="151"/>
  <c r="A15" i="151"/>
  <c r="A14" i="151"/>
  <c r="A13" i="151"/>
  <c r="A23" i="150"/>
  <c r="A22" i="150"/>
  <c r="A21" i="150"/>
  <c r="A20" i="150"/>
  <c r="A19" i="150"/>
  <c r="A18" i="150"/>
  <c r="A17" i="150"/>
  <c r="A16" i="150"/>
  <c r="A15" i="150"/>
  <c r="A14" i="150"/>
  <c r="A13" i="150"/>
  <c r="A12" i="151"/>
  <c r="A12" i="150"/>
  <c r="F3" i="151"/>
  <c r="D45" i="51" s="1"/>
  <c r="F3" i="150"/>
  <c r="D44" i="51" s="1"/>
  <c r="E31" i="148"/>
  <c r="E30" i="148"/>
  <c r="E29" i="148"/>
  <c r="E28" i="148"/>
  <c r="E27" i="148"/>
  <c r="E26" i="148"/>
  <c r="A31" i="148"/>
  <c r="A30" i="148"/>
  <c r="A29" i="148"/>
  <c r="A28" i="148"/>
  <c r="A27" i="148"/>
  <c r="A26" i="148"/>
  <c r="E31" i="147"/>
  <c r="E30" i="147"/>
  <c r="E29" i="147"/>
  <c r="E28" i="147"/>
  <c r="E27" i="147"/>
  <c r="E26" i="147"/>
  <c r="A31" i="147"/>
  <c r="A30" i="147"/>
  <c r="A29" i="147"/>
  <c r="A28" i="147"/>
  <c r="A27" i="147"/>
  <c r="A26" i="147"/>
  <c r="D46" i="148"/>
  <c r="D45" i="148"/>
  <c r="D44" i="148"/>
  <c r="D43" i="148"/>
  <c r="D42" i="148"/>
  <c r="D41" i="148"/>
  <c r="D40" i="148"/>
  <c r="D38" i="148"/>
  <c r="D37" i="148"/>
  <c r="D36" i="148"/>
  <c r="D35" i="148"/>
  <c r="D46" i="147"/>
  <c r="D45" i="147"/>
  <c r="D44" i="147"/>
  <c r="D43" i="147"/>
  <c r="D42" i="147"/>
  <c r="D41" i="147"/>
  <c r="D40" i="147"/>
  <c r="D38" i="147"/>
  <c r="D37" i="147"/>
  <c r="D36" i="147"/>
  <c r="D35" i="147"/>
  <c r="H46" i="180"/>
  <c r="H45" i="180"/>
  <c r="H44" i="180"/>
  <c r="H43" i="180"/>
  <c r="H42" i="180"/>
  <c r="H41" i="180"/>
  <c r="H40" i="180"/>
  <c r="H38" i="180"/>
  <c r="E46" i="180"/>
  <c r="E45" i="180"/>
  <c r="E44" i="180"/>
  <c r="E43" i="180"/>
  <c r="E42" i="180"/>
  <c r="E41" i="180"/>
  <c r="E40" i="180"/>
  <c r="E38" i="180"/>
  <c r="E37" i="180"/>
  <c r="E36" i="180"/>
  <c r="E35" i="180"/>
  <c r="D46" i="180"/>
  <c r="D45" i="180"/>
  <c r="D44" i="180"/>
  <c r="D43" i="180"/>
  <c r="D42" i="180"/>
  <c r="D41" i="180"/>
  <c r="D40" i="180"/>
  <c r="D38" i="180"/>
  <c r="D37" i="180"/>
  <c r="D36" i="180"/>
  <c r="D35" i="180"/>
  <c r="H31" i="180"/>
  <c r="H30" i="180"/>
  <c r="H29" i="180"/>
  <c r="H28" i="180"/>
  <c r="H27" i="180"/>
  <c r="H26" i="180"/>
  <c r="F31" i="180"/>
  <c r="F30" i="180"/>
  <c r="F29" i="180"/>
  <c r="F28" i="180"/>
  <c r="F27" i="180"/>
  <c r="F26" i="180"/>
  <c r="E31" i="180"/>
  <c r="E30" i="180"/>
  <c r="E29" i="180"/>
  <c r="E28" i="180"/>
  <c r="E27" i="180"/>
  <c r="E26" i="180"/>
  <c r="B31" i="180"/>
  <c r="B30" i="180"/>
  <c r="B29" i="180"/>
  <c r="B28" i="180"/>
  <c r="B27" i="180"/>
  <c r="B26" i="180"/>
  <c r="H23" i="180"/>
  <c r="H22" i="180"/>
  <c r="H21" i="180"/>
  <c r="H20" i="180"/>
  <c r="H19" i="180"/>
  <c r="H18" i="180"/>
  <c r="H17" i="180"/>
  <c r="H16" i="180"/>
  <c r="H15" i="180"/>
  <c r="H14" i="180"/>
  <c r="H13" i="180"/>
  <c r="E23" i="180"/>
  <c r="E22" i="180"/>
  <c r="E21" i="180"/>
  <c r="E20" i="180"/>
  <c r="E19" i="180"/>
  <c r="E18" i="180"/>
  <c r="E17" i="180"/>
  <c r="E16" i="180"/>
  <c r="E15" i="180"/>
  <c r="E14" i="180"/>
  <c r="E13" i="180"/>
  <c r="E12" i="180"/>
  <c r="F23" i="180"/>
  <c r="F22" i="180"/>
  <c r="F21" i="180"/>
  <c r="F20" i="180"/>
  <c r="F19" i="180"/>
  <c r="F18" i="180"/>
  <c r="F17" i="180"/>
  <c r="F16" i="180"/>
  <c r="F15" i="180"/>
  <c r="F14" i="180"/>
  <c r="F13" i="180"/>
  <c r="F12" i="180"/>
  <c r="B23" i="180"/>
  <c r="B22" i="180"/>
  <c r="B21" i="180"/>
  <c r="B20" i="180"/>
  <c r="B19" i="180"/>
  <c r="B18" i="180"/>
  <c r="B17" i="180"/>
  <c r="B16" i="180"/>
  <c r="B15" i="180"/>
  <c r="B14" i="180"/>
  <c r="B13" i="180"/>
  <c r="B12" i="180"/>
  <c r="E23" i="148"/>
  <c r="E22" i="148"/>
  <c r="E21" i="148"/>
  <c r="E20" i="148"/>
  <c r="E19" i="148"/>
  <c r="E18" i="148"/>
  <c r="E17" i="148"/>
  <c r="E16" i="148"/>
  <c r="E15" i="148"/>
  <c r="E14" i="148"/>
  <c r="E13" i="148"/>
  <c r="E23" i="147"/>
  <c r="E22" i="147"/>
  <c r="E21" i="147"/>
  <c r="E20" i="147"/>
  <c r="E19" i="147"/>
  <c r="E18" i="147"/>
  <c r="E17" i="147"/>
  <c r="E16" i="147"/>
  <c r="E15" i="147"/>
  <c r="E14" i="147"/>
  <c r="E13" i="147"/>
  <c r="E12" i="148"/>
  <c r="E12" i="147"/>
  <c r="A23" i="148"/>
  <c r="A22" i="148"/>
  <c r="A21" i="148"/>
  <c r="A20" i="148"/>
  <c r="A19" i="148"/>
  <c r="A18" i="148"/>
  <c r="A17" i="148"/>
  <c r="A16" i="148"/>
  <c r="A15" i="148"/>
  <c r="A14" i="148"/>
  <c r="A13" i="148"/>
  <c r="A23" i="147"/>
  <c r="A22" i="147"/>
  <c r="A21" i="147"/>
  <c r="A20" i="147"/>
  <c r="A19" i="147"/>
  <c r="A18" i="147"/>
  <c r="A17" i="147"/>
  <c r="A16" i="147"/>
  <c r="A15" i="147"/>
  <c r="A14" i="147"/>
  <c r="A13" i="147"/>
  <c r="A12" i="148"/>
  <c r="A12" i="147"/>
  <c r="A23" i="157" l="1"/>
  <c r="A23" i="156"/>
  <c r="A22" i="156"/>
  <c r="A22" i="157"/>
  <c r="G3" i="179"/>
  <c r="I50" i="179"/>
  <c r="G51" i="179"/>
  <c r="G50" i="179"/>
  <c r="D51" i="179"/>
  <c r="D50" i="179"/>
  <c r="H46" i="179"/>
  <c r="H44" i="179"/>
  <c r="H43" i="179"/>
  <c r="H42" i="179"/>
  <c r="H41" i="179"/>
  <c r="H40" i="179"/>
  <c r="H38" i="179"/>
  <c r="H37" i="179"/>
  <c r="H36" i="179"/>
  <c r="H35" i="179"/>
  <c r="D46" i="179"/>
  <c r="D45" i="179"/>
  <c r="D44" i="179"/>
  <c r="D43" i="179"/>
  <c r="D42" i="179"/>
  <c r="D41" i="179"/>
  <c r="D40" i="179"/>
  <c r="D38" i="179"/>
  <c r="D37" i="179"/>
  <c r="D36" i="179"/>
  <c r="D35" i="179"/>
  <c r="B31" i="179"/>
  <c r="B30" i="179"/>
  <c r="B29" i="179"/>
  <c r="B28" i="179"/>
  <c r="B27" i="179"/>
  <c r="B26" i="179"/>
  <c r="H13" i="179"/>
  <c r="H14" i="179"/>
  <c r="H15" i="179"/>
  <c r="H16" i="179"/>
  <c r="H17" i="179"/>
  <c r="H18" i="179"/>
  <c r="H19" i="179"/>
  <c r="H20" i="179"/>
  <c r="H21" i="179"/>
  <c r="H22" i="179"/>
  <c r="H23" i="179"/>
  <c r="F23" i="179"/>
  <c r="F22" i="179"/>
  <c r="F21" i="179"/>
  <c r="F20" i="179"/>
  <c r="F19" i="179"/>
  <c r="F18" i="179"/>
  <c r="F17" i="179"/>
  <c r="F16" i="179"/>
  <c r="F15" i="179"/>
  <c r="F14" i="179"/>
  <c r="F13" i="179"/>
  <c r="F12" i="179"/>
  <c r="E13" i="179"/>
  <c r="E14" i="179"/>
  <c r="E15" i="179"/>
  <c r="E16" i="179"/>
  <c r="E17" i="179"/>
  <c r="E18" i="179"/>
  <c r="E19" i="179"/>
  <c r="E20" i="179"/>
  <c r="E21" i="179"/>
  <c r="E22" i="179"/>
  <c r="E23" i="179"/>
  <c r="E12" i="179"/>
  <c r="B13" i="179"/>
  <c r="B14" i="179"/>
  <c r="B15" i="179"/>
  <c r="B16" i="179"/>
  <c r="B17" i="179"/>
  <c r="B18" i="179"/>
  <c r="B19" i="179"/>
  <c r="B20" i="179"/>
  <c r="B21" i="179"/>
  <c r="B22" i="179"/>
  <c r="B23" i="179"/>
  <c r="B12" i="179"/>
  <c r="A23" i="129" l="1"/>
  <c r="A22" i="129"/>
  <c r="A21" i="129"/>
  <c r="A20" i="129"/>
  <c r="A19" i="129"/>
  <c r="A18" i="129"/>
  <c r="A17" i="129"/>
  <c r="A16" i="129"/>
  <c r="A15" i="129"/>
  <c r="A14" i="129"/>
  <c r="A13" i="129"/>
  <c r="A23" i="130"/>
  <c r="A22" i="130"/>
  <c r="A21" i="130"/>
  <c r="A20" i="130"/>
  <c r="A19" i="130"/>
  <c r="A18" i="130"/>
  <c r="A17" i="130"/>
  <c r="A16" i="130"/>
  <c r="A15" i="130"/>
  <c r="A14" i="130"/>
  <c r="A13" i="130"/>
  <c r="A23" i="128"/>
  <c r="A22" i="128"/>
  <c r="A21" i="128"/>
  <c r="A20" i="128"/>
  <c r="A19" i="128"/>
  <c r="A18" i="128"/>
  <c r="A17" i="128"/>
  <c r="A16" i="128"/>
  <c r="A15" i="128"/>
  <c r="A14" i="128"/>
  <c r="A13" i="128"/>
  <c r="A12" i="129"/>
  <c r="A12" i="130"/>
  <c r="A12" i="128"/>
  <c r="A23" i="125"/>
  <c r="A22" i="125"/>
  <c r="A21" i="125"/>
  <c r="A20" i="125"/>
  <c r="A19" i="125"/>
  <c r="A18" i="125"/>
  <c r="A17" i="125"/>
  <c r="A16" i="125"/>
  <c r="A15" i="125"/>
  <c r="A14" i="125"/>
  <c r="A13" i="125"/>
  <c r="A23" i="126"/>
  <c r="A22" i="126"/>
  <c r="A21" i="126"/>
  <c r="A20" i="126"/>
  <c r="A19" i="126"/>
  <c r="A18" i="126"/>
  <c r="A17" i="126"/>
  <c r="A16" i="126"/>
  <c r="A15" i="126"/>
  <c r="A14" i="126"/>
  <c r="A13" i="126"/>
  <c r="A23" i="124"/>
  <c r="A22" i="124"/>
  <c r="A21" i="124"/>
  <c r="A20" i="124"/>
  <c r="A19" i="124"/>
  <c r="A18" i="124"/>
  <c r="A17" i="124"/>
  <c r="A16" i="124"/>
  <c r="A15" i="124"/>
  <c r="A14" i="124"/>
  <c r="A13" i="124"/>
  <c r="A12" i="125"/>
  <c r="A12" i="126"/>
  <c r="A12" i="124"/>
  <c r="A23" i="121"/>
  <c r="A22" i="121"/>
  <c r="A21" i="121"/>
  <c r="A20" i="121"/>
  <c r="A19" i="121"/>
  <c r="A18" i="121"/>
  <c r="A17" i="121"/>
  <c r="A16" i="121"/>
  <c r="A15" i="121"/>
  <c r="A14" i="121"/>
  <c r="A13" i="121"/>
  <c r="A23" i="122"/>
  <c r="A22" i="122"/>
  <c r="A21" i="122"/>
  <c r="A20" i="122"/>
  <c r="A19" i="122"/>
  <c r="A18" i="122"/>
  <c r="A17" i="122"/>
  <c r="A16" i="122"/>
  <c r="A15" i="122"/>
  <c r="A14" i="122"/>
  <c r="A13" i="122"/>
  <c r="A23" i="120"/>
  <c r="A22" i="120"/>
  <c r="A21" i="120"/>
  <c r="A20" i="120"/>
  <c r="A19" i="120"/>
  <c r="A18" i="120"/>
  <c r="A17" i="120"/>
  <c r="A16" i="120"/>
  <c r="A15" i="120"/>
  <c r="A14" i="120"/>
  <c r="A13" i="120"/>
  <c r="A12" i="121"/>
  <c r="A12" i="122"/>
  <c r="A12" i="120"/>
  <c r="A23" i="115"/>
  <c r="A22" i="115"/>
  <c r="A21" i="115"/>
  <c r="A20" i="115"/>
  <c r="A19" i="115"/>
  <c r="A18" i="115"/>
  <c r="A17" i="115"/>
  <c r="A16" i="115"/>
  <c r="A15" i="115"/>
  <c r="A14" i="115"/>
  <c r="A13" i="115"/>
  <c r="A23" i="82"/>
  <c r="A22" i="82"/>
  <c r="A21" i="82"/>
  <c r="A20" i="82"/>
  <c r="A19" i="82"/>
  <c r="A18" i="82"/>
  <c r="A17" i="82"/>
  <c r="A16" i="82"/>
  <c r="A15" i="82"/>
  <c r="A14" i="82"/>
  <c r="A13" i="82"/>
  <c r="A23" i="114"/>
  <c r="A22" i="114"/>
  <c r="A21" i="114"/>
  <c r="A20" i="114"/>
  <c r="A19" i="114"/>
  <c r="A18" i="114"/>
  <c r="A17" i="114"/>
  <c r="A16" i="114"/>
  <c r="A15" i="114"/>
  <c r="A14" i="114"/>
  <c r="A13" i="114"/>
  <c r="A12" i="115"/>
  <c r="A12" i="82"/>
  <c r="A12" i="114"/>
  <c r="A23" i="76" l="1"/>
  <c r="A22" i="76"/>
  <c r="A21" i="76"/>
  <c r="A20" i="76"/>
  <c r="A19" i="76"/>
  <c r="A18" i="76"/>
  <c r="A17" i="76"/>
  <c r="A16" i="76"/>
  <c r="A15" i="76"/>
  <c r="A14" i="76"/>
  <c r="A13" i="76"/>
  <c r="A23" i="77"/>
  <c r="A22" i="77"/>
  <c r="A21" i="77"/>
  <c r="A20" i="77"/>
  <c r="A19" i="77"/>
  <c r="A18" i="77"/>
  <c r="A17" i="77"/>
  <c r="A16" i="77"/>
  <c r="A15" i="77"/>
  <c r="A14" i="77"/>
  <c r="A13" i="77"/>
  <c r="A23" i="96"/>
  <c r="A22" i="96"/>
  <c r="A21" i="96"/>
  <c r="A20" i="96"/>
  <c r="A19" i="96"/>
  <c r="A18" i="96"/>
  <c r="A17" i="96"/>
  <c r="A16" i="96"/>
  <c r="A15" i="96"/>
  <c r="A14" i="96"/>
  <c r="A13" i="96"/>
  <c r="A23" i="110"/>
  <c r="A22" i="110"/>
  <c r="A21" i="110"/>
  <c r="A20" i="110"/>
  <c r="A19" i="110"/>
  <c r="A18" i="110"/>
  <c r="A17" i="110"/>
  <c r="A16" i="110"/>
  <c r="A15" i="110"/>
  <c r="A14" i="110"/>
  <c r="A13" i="110"/>
  <c r="A23" i="111"/>
  <c r="A22" i="111"/>
  <c r="A21" i="111"/>
  <c r="A20" i="111"/>
  <c r="A19" i="111"/>
  <c r="A18" i="111"/>
  <c r="A17" i="111"/>
  <c r="A16" i="111"/>
  <c r="A15" i="111"/>
  <c r="A14" i="111"/>
  <c r="A13" i="111"/>
  <c r="A23" i="112"/>
  <c r="A22" i="112"/>
  <c r="A21" i="112"/>
  <c r="A20" i="112"/>
  <c r="A19" i="112"/>
  <c r="A18" i="112"/>
  <c r="A17" i="112"/>
  <c r="A16" i="112"/>
  <c r="A15" i="112"/>
  <c r="A14" i="112"/>
  <c r="A13" i="112"/>
  <c r="A23" i="75"/>
  <c r="A22" i="75"/>
  <c r="A21" i="75"/>
  <c r="A20" i="75"/>
  <c r="A19" i="75"/>
  <c r="A18" i="75"/>
  <c r="A17" i="75"/>
  <c r="A16" i="75"/>
  <c r="A15" i="75"/>
  <c r="A14" i="75"/>
  <c r="A13" i="75"/>
  <c r="A12" i="76"/>
  <c r="A12" i="77"/>
  <c r="A12" i="96"/>
  <c r="A12" i="110"/>
  <c r="A12" i="111"/>
  <c r="A12" i="112"/>
  <c r="A12" i="75"/>
  <c r="A23" i="69"/>
  <c r="A22" i="69"/>
  <c r="A21" i="69"/>
  <c r="A20" i="69"/>
  <c r="A19" i="69"/>
  <c r="A18" i="69"/>
  <c r="A17" i="69"/>
  <c r="A16" i="69"/>
  <c r="A15" i="69"/>
  <c r="A14" i="69"/>
  <c r="A13" i="69"/>
  <c r="A23" i="70"/>
  <c r="A22" i="70"/>
  <c r="A21" i="70"/>
  <c r="A20" i="70"/>
  <c r="A19" i="70"/>
  <c r="A18" i="70"/>
  <c r="A17" i="70"/>
  <c r="A16" i="70"/>
  <c r="A15" i="70"/>
  <c r="A14" i="70"/>
  <c r="A13" i="70"/>
  <c r="A23" i="71"/>
  <c r="A22" i="71"/>
  <c r="A21" i="71"/>
  <c r="A20" i="71"/>
  <c r="A19" i="71"/>
  <c r="A18" i="71"/>
  <c r="A17" i="71"/>
  <c r="A16" i="71"/>
  <c r="A15" i="71"/>
  <c r="A14" i="71"/>
  <c r="A13" i="71"/>
  <c r="A23" i="108"/>
  <c r="A22" i="108"/>
  <c r="A21" i="108"/>
  <c r="A20" i="108"/>
  <c r="A19" i="108"/>
  <c r="A18" i="108"/>
  <c r="A17" i="108"/>
  <c r="A16" i="108"/>
  <c r="A15" i="108"/>
  <c r="A14" i="108"/>
  <c r="A13" i="108"/>
  <c r="A12" i="69"/>
  <c r="A12" i="70"/>
  <c r="A12" i="71"/>
  <c r="A12" i="108"/>
  <c r="A23" i="53"/>
  <c r="A22" i="53"/>
  <c r="A21" i="53"/>
  <c r="A20" i="53"/>
  <c r="A19" i="53"/>
  <c r="A18" i="53"/>
  <c r="A17" i="53"/>
  <c r="A16" i="53"/>
  <c r="A15" i="53"/>
  <c r="A14" i="53"/>
  <c r="A13" i="53"/>
  <c r="A23" i="93"/>
  <c r="A22" i="93"/>
  <c r="A21" i="93"/>
  <c r="A20" i="93"/>
  <c r="A19" i="93"/>
  <c r="A18" i="93"/>
  <c r="A17" i="93"/>
  <c r="A16" i="93"/>
  <c r="A15" i="93"/>
  <c r="A14" i="93"/>
  <c r="A13" i="93"/>
  <c r="A23" i="24"/>
  <c r="A22" i="24"/>
  <c r="A21" i="24"/>
  <c r="A20" i="24"/>
  <c r="A19" i="24"/>
  <c r="A18" i="24"/>
  <c r="A17" i="24"/>
  <c r="A16" i="24"/>
  <c r="A15" i="24"/>
  <c r="A14" i="24"/>
  <c r="A13" i="24"/>
  <c r="A12" i="53"/>
  <c r="A12" i="93"/>
  <c r="A12" i="24"/>
  <c r="A23" i="191"/>
  <c r="A22" i="191"/>
  <c r="A21" i="191"/>
  <c r="A20" i="191"/>
  <c r="A19" i="191"/>
  <c r="A18" i="191"/>
  <c r="A17" i="191"/>
  <c r="A16" i="191"/>
  <c r="A15" i="191"/>
  <c r="A14" i="191"/>
  <c r="A13" i="191"/>
  <c r="A12" i="191"/>
  <c r="A23" i="145"/>
  <c r="A22" i="145"/>
  <c r="A21" i="145"/>
  <c r="A20" i="145"/>
  <c r="A19" i="145"/>
  <c r="A18" i="145"/>
  <c r="A17" i="145"/>
  <c r="A16" i="145"/>
  <c r="A15" i="145"/>
  <c r="A14" i="145"/>
  <c r="A13" i="145"/>
  <c r="A12" i="145"/>
  <c r="A23" i="144"/>
  <c r="A22" i="144"/>
  <c r="A21" i="144"/>
  <c r="A20" i="144"/>
  <c r="A19" i="144"/>
  <c r="A18" i="144"/>
  <c r="A17" i="144"/>
  <c r="A16" i="144"/>
  <c r="A15" i="144"/>
  <c r="A14" i="144"/>
  <c r="A13" i="144"/>
  <c r="A12" i="144"/>
  <c r="I61" i="191"/>
  <c r="I59" i="191"/>
  <c r="F59" i="191"/>
  <c r="I58" i="191"/>
  <c r="F57" i="191"/>
  <c r="I57" i="191" s="1"/>
  <c r="F55" i="191"/>
  <c r="I53" i="191"/>
  <c r="F53" i="191"/>
  <c r="I52" i="191"/>
  <c r="F52" i="191"/>
  <c r="F51" i="191"/>
  <c r="F50" i="191"/>
  <c r="I50" i="191" s="1"/>
  <c r="C47" i="191"/>
  <c r="D46" i="191"/>
  <c r="H46" i="191" s="1"/>
  <c r="G47" i="191"/>
  <c r="D45" i="191"/>
  <c r="E45" i="191" s="1"/>
  <c r="F45" i="191" s="1"/>
  <c r="E44" i="191"/>
  <c r="F44" i="191" s="1"/>
  <c r="D44" i="191"/>
  <c r="H44" i="191" s="1"/>
  <c r="D43" i="191"/>
  <c r="H43" i="191" s="1"/>
  <c r="D42" i="191"/>
  <c r="E42" i="191" s="1"/>
  <c r="F42" i="191" s="1"/>
  <c r="D41" i="191"/>
  <c r="H41" i="191" s="1"/>
  <c r="D40" i="191"/>
  <c r="E40" i="191" s="1"/>
  <c r="F40" i="191" s="1"/>
  <c r="D38" i="191"/>
  <c r="H38" i="191" s="1"/>
  <c r="D37" i="191"/>
  <c r="E37" i="191" s="1"/>
  <c r="F37" i="191" s="1"/>
  <c r="D36" i="191"/>
  <c r="H36" i="191" s="1"/>
  <c r="D35" i="191"/>
  <c r="E35" i="191" s="1"/>
  <c r="F35" i="191" s="1"/>
  <c r="G34" i="191"/>
  <c r="H31" i="191"/>
  <c r="F31" i="191"/>
  <c r="I31" i="191" s="1"/>
  <c r="C31" i="191"/>
  <c r="H30" i="191"/>
  <c r="F30" i="191"/>
  <c r="C30" i="191"/>
  <c r="H29" i="191"/>
  <c r="F29" i="191"/>
  <c r="I29" i="191" s="1"/>
  <c r="C29" i="191"/>
  <c r="H28" i="191"/>
  <c r="F28" i="191"/>
  <c r="C28" i="191"/>
  <c r="H27" i="191"/>
  <c r="F27" i="191"/>
  <c r="I27" i="191" s="1"/>
  <c r="C27" i="191"/>
  <c r="H26" i="191"/>
  <c r="H33" i="191" s="1"/>
  <c r="F26" i="191"/>
  <c r="C26" i="191"/>
  <c r="G25" i="191"/>
  <c r="F23" i="191"/>
  <c r="I23" i="191" s="1"/>
  <c r="E23" i="191"/>
  <c r="H23" i="191" s="1"/>
  <c r="F22" i="191"/>
  <c r="I22" i="191" s="1"/>
  <c r="E22" i="191"/>
  <c r="H22" i="191" s="1"/>
  <c r="F21" i="191"/>
  <c r="I21" i="191" s="1"/>
  <c r="E21" i="191"/>
  <c r="H21" i="191" s="1"/>
  <c r="E20" i="191"/>
  <c r="H20" i="191" s="1"/>
  <c r="F19" i="191"/>
  <c r="I19" i="191" s="1"/>
  <c r="E19" i="191"/>
  <c r="H19" i="191" s="1"/>
  <c r="F18" i="191"/>
  <c r="E18" i="191"/>
  <c r="H18" i="191" s="1"/>
  <c r="I18" i="191" s="1"/>
  <c r="F17" i="191"/>
  <c r="I17" i="191" s="1"/>
  <c r="E17" i="191"/>
  <c r="H17" i="191" s="1"/>
  <c r="F16" i="191"/>
  <c r="E16" i="191"/>
  <c r="H16" i="191" s="1"/>
  <c r="I16" i="191" s="1"/>
  <c r="F15" i="191"/>
  <c r="I15" i="191" s="1"/>
  <c r="E15" i="191"/>
  <c r="H15" i="191" s="1"/>
  <c r="F14" i="191"/>
  <c r="E14" i="191"/>
  <c r="H14" i="191" s="1"/>
  <c r="F13" i="191"/>
  <c r="E13" i="191"/>
  <c r="H13" i="191" s="1"/>
  <c r="E12" i="191"/>
  <c r="D24" i="191"/>
  <c r="F39" i="51" s="1"/>
  <c r="G11" i="191"/>
  <c r="G10" i="191"/>
  <c r="A4" i="191"/>
  <c r="F3" i="191"/>
  <c r="D39" i="51" s="1"/>
  <c r="A3" i="191"/>
  <c r="I13" i="191" l="1"/>
  <c r="F33" i="191"/>
  <c r="I28" i="191"/>
  <c r="I30" i="191"/>
  <c r="I44" i="191"/>
  <c r="H42" i="191"/>
  <c r="I42" i="191" s="1"/>
  <c r="H40" i="191"/>
  <c r="I40" i="191" s="1"/>
  <c r="H37" i="191"/>
  <c r="I37" i="191" s="1"/>
  <c r="H35" i="191"/>
  <c r="I35" i="191" s="1"/>
  <c r="I14" i="191"/>
  <c r="F20" i="191"/>
  <c r="I20" i="191" s="1"/>
  <c r="G24" i="191"/>
  <c r="H12" i="191"/>
  <c r="H24" i="191" s="1"/>
  <c r="Q60" i="132" s="1"/>
  <c r="I26" i="191"/>
  <c r="I33" i="191" s="1"/>
  <c r="H45" i="191"/>
  <c r="F12" i="191"/>
  <c r="E36" i="191"/>
  <c r="F36" i="191" s="1"/>
  <c r="I36" i="191" s="1"/>
  <c r="E38" i="191"/>
  <c r="F38" i="191" s="1"/>
  <c r="I38" i="191" s="1"/>
  <c r="E41" i="191"/>
  <c r="F41" i="191" s="1"/>
  <c r="I41" i="191" s="1"/>
  <c r="E43" i="191"/>
  <c r="F43" i="191" s="1"/>
  <c r="I43" i="191" s="1"/>
  <c r="E46" i="191"/>
  <c r="F46" i="191" s="1"/>
  <c r="I46" i="191" s="1"/>
  <c r="J57" i="190"/>
  <c r="J53" i="190"/>
  <c r="J52" i="190"/>
  <c r="G51" i="190"/>
  <c r="E51" i="190"/>
  <c r="D51" i="190"/>
  <c r="I50" i="190"/>
  <c r="G50" i="190"/>
  <c r="J50" i="190" s="1"/>
  <c r="E50" i="190"/>
  <c r="D50" i="190"/>
  <c r="H47" i="190"/>
  <c r="D47" i="190"/>
  <c r="H33" i="190"/>
  <c r="J31" i="190"/>
  <c r="D31" i="190"/>
  <c r="J30" i="190"/>
  <c r="D30" i="190"/>
  <c r="J29" i="190"/>
  <c r="D29" i="190"/>
  <c r="J28" i="190"/>
  <c r="D28" i="190"/>
  <c r="J27" i="190"/>
  <c r="D27" i="190"/>
  <c r="D26" i="190"/>
  <c r="I23" i="190"/>
  <c r="G23" i="190"/>
  <c r="J23" i="190" s="1"/>
  <c r="I22" i="190"/>
  <c r="G22" i="190"/>
  <c r="J22" i="190" s="1"/>
  <c r="I21" i="190"/>
  <c r="G21" i="190"/>
  <c r="J21" i="190" s="1"/>
  <c r="I20" i="190"/>
  <c r="G20" i="190"/>
  <c r="J20" i="190" s="1"/>
  <c r="I19" i="190"/>
  <c r="G19" i="190"/>
  <c r="J19" i="190" s="1"/>
  <c r="I18" i="190"/>
  <c r="G18" i="190"/>
  <c r="J18" i="190" s="1"/>
  <c r="I17" i="190"/>
  <c r="G17" i="190"/>
  <c r="J17" i="190" s="1"/>
  <c r="I16" i="190"/>
  <c r="G16" i="190"/>
  <c r="J16" i="190" s="1"/>
  <c r="I15" i="190"/>
  <c r="G15" i="190"/>
  <c r="J15" i="190" s="1"/>
  <c r="I14" i="190"/>
  <c r="G14" i="190"/>
  <c r="I13" i="190"/>
  <c r="G13" i="190"/>
  <c r="H24" i="190"/>
  <c r="E24" i="190"/>
  <c r="C4" i="190"/>
  <c r="C3" i="190"/>
  <c r="J57" i="189"/>
  <c r="J53" i="189"/>
  <c r="J52" i="189"/>
  <c r="G51" i="189"/>
  <c r="E51" i="189"/>
  <c r="D51" i="189"/>
  <c r="I50" i="189"/>
  <c r="G50" i="189"/>
  <c r="J50" i="189" s="1"/>
  <c r="E50" i="189"/>
  <c r="D50" i="189"/>
  <c r="H47" i="189"/>
  <c r="D47" i="189"/>
  <c r="H33" i="189"/>
  <c r="J31" i="189"/>
  <c r="D31" i="189"/>
  <c r="J30" i="189"/>
  <c r="D30" i="189"/>
  <c r="J29" i="189"/>
  <c r="D29" i="189"/>
  <c r="J28" i="189"/>
  <c r="D28" i="189"/>
  <c r="J27" i="189"/>
  <c r="D27" i="189"/>
  <c r="D26" i="189"/>
  <c r="I23" i="189"/>
  <c r="G23" i="189"/>
  <c r="J23" i="189" s="1"/>
  <c r="I22" i="189"/>
  <c r="G22" i="189"/>
  <c r="J22" i="189" s="1"/>
  <c r="I21" i="189"/>
  <c r="G21" i="189"/>
  <c r="J21" i="189" s="1"/>
  <c r="I20" i="189"/>
  <c r="G20" i="189"/>
  <c r="J20" i="189" s="1"/>
  <c r="I19" i="189"/>
  <c r="G19" i="189"/>
  <c r="J19" i="189" s="1"/>
  <c r="I18" i="189"/>
  <c r="G18" i="189"/>
  <c r="J18" i="189" s="1"/>
  <c r="I17" i="189"/>
  <c r="G17" i="189"/>
  <c r="J17" i="189" s="1"/>
  <c r="I16" i="189"/>
  <c r="G16" i="189"/>
  <c r="J16" i="189" s="1"/>
  <c r="I15" i="189"/>
  <c r="G15" i="189"/>
  <c r="I14" i="189"/>
  <c r="G14" i="189"/>
  <c r="I13" i="189"/>
  <c r="G13" i="189"/>
  <c r="C4" i="189"/>
  <c r="C3" i="189"/>
  <c r="J57" i="188"/>
  <c r="J53" i="188"/>
  <c r="J52" i="188"/>
  <c r="G51" i="188"/>
  <c r="E51" i="188"/>
  <c r="D51" i="188"/>
  <c r="I50" i="188"/>
  <c r="G50" i="188"/>
  <c r="J50" i="188" s="1"/>
  <c r="E50" i="188"/>
  <c r="D50" i="188"/>
  <c r="H47" i="188"/>
  <c r="D47" i="188"/>
  <c r="H33" i="188"/>
  <c r="J31" i="188"/>
  <c r="D31" i="188"/>
  <c r="B31" i="188"/>
  <c r="J30" i="188"/>
  <c r="D30" i="188"/>
  <c r="B30" i="188"/>
  <c r="J29" i="188"/>
  <c r="D29" i="188"/>
  <c r="B29" i="188"/>
  <c r="J28" i="188"/>
  <c r="D28" i="188"/>
  <c r="B28" i="188"/>
  <c r="J27" i="188"/>
  <c r="D27" i="188"/>
  <c r="B27" i="188"/>
  <c r="D26" i="188"/>
  <c r="B26" i="188"/>
  <c r="I23" i="188"/>
  <c r="G23" i="188"/>
  <c r="I22" i="188"/>
  <c r="G22" i="188"/>
  <c r="J22" i="188" s="1"/>
  <c r="I21" i="188"/>
  <c r="G21" i="188"/>
  <c r="I20" i="188"/>
  <c r="G20" i="188"/>
  <c r="J20" i="188" s="1"/>
  <c r="I19" i="188"/>
  <c r="G19" i="188"/>
  <c r="I18" i="188"/>
  <c r="G18" i="188"/>
  <c r="J18" i="188" s="1"/>
  <c r="I17" i="188"/>
  <c r="G17" i="188"/>
  <c r="I16" i="188"/>
  <c r="G16" i="188"/>
  <c r="J16" i="188" s="1"/>
  <c r="I15" i="188"/>
  <c r="G15" i="188"/>
  <c r="I14" i="188"/>
  <c r="G14" i="188"/>
  <c r="J14" i="188" s="1"/>
  <c r="I13" i="188"/>
  <c r="C4" i="188"/>
  <c r="C3" i="188"/>
  <c r="J57" i="187"/>
  <c r="J53" i="187"/>
  <c r="J52" i="187"/>
  <c r="G51" i="187"/>
  <c r="E51" i="187"/>
  <c r="D51" i="187"/>
  <c r="I50" i="187"/>
  <c r="G50" i="187"/>
  <c r="J50" i="187" s="1"/>
  <c r="E50" i="187"/>
  <c r="D50" i="187"/>
  <c r="H47" i="187"/>
  <c r="D47" i="187"/>
  <c r="H33" i="187"/>
  <c r="J31" i="187"/>
  <c r="D31" i="187"/>
  <c r="J30" i="187"/>
  <c r="D30" i="187"/>
  <c r="J29" i="187"/>
  <c r="D29" i="187"/>
  <c r="J28" i="187"/>
  <c r="D28" i="187"/>
  <c r="J27" i="187"/>
  <c r="D27" i="187"/>
  <c r="D26" i="187"/>
  <c r="I23" i="187"/>
  <c r="G23" i="187"/>
  <c r="I22" i="187"/>
  <c r="G22" i="187"/>
  <c r="I21" i="187"/>
  <c r="G21" i="187"/>
  <c r="J21" i="187" s="1"/>
  <c r="I20" i="187"/>
  <c r="G20" i="187"/>
  <c r="J20" i="187" s="1"/>
  <c r="I19" i="187"/>
  <c r="G19" i="187"/>
  <c r="J19" i="187" s="1"/>
  <c r="I18" i="187"/>
  <c r="G18" i="187"/>
  <c r="J18" i="187" s="1"/>
  <c r="I17" i="187"/>
  <c r="G17" i="187"/>
  <c r="J17" i="187" s="1"/>
  <c r="I16" i="187"/>
  <c r="G16" i="187"/>
  <c r="J16" i="187" s="1"/>
  <c r="I15" i="187"/>
  <c r="G15" i="187"/>
  <c r="J15" i="187" s="1"/>
  <c r="I14" i="187"/>
  <c r="G14" i="187"/>
  <c r="I13" i="187"/>
  <c r="G13" i="187"/>
  <c r="C4" i="187"/>
  <c r="C3" i="187"/>
  <c r="J57" i="186"/>
  <c r="J53" i="186"/>
  <c r="J52" i="186"/>
  <c r="E51" i="186"/>
  <c r="D51" i="186"/>
  <c r="J50" i="186"/>
  <c r="E50" i="186"/>
  <c r="D50" i="186"/>
  <c r="H47" i="186"/>
  <c r="D47" i="186"/>
  <c r="H33" i="186"/>
  <c r="D31" i="186"/>
  <c r="D30" i="186"/>
  <c r="D29" i="186"/>
  <c r="D28" i="186"/>
  <c r="D27" i="186"/>
  <c r="D26" i="186"/>
  <c r="J23" i="186"/>
  <c r="J22" i="186"/>
  <c r="J21" i="186"/>
  <c r="J20" i="186"/>
  <c r="J19" i="186"/>
  <c r="J18" i="186"/>
  <c r="J17" i="186"/>
  <c r="J16" i="186"/>
  <c r="J15" i="186"/>
  <c r="C4" i="186"/>
  <c r="C3" i="186"/>
  <c r="J57" i="185"/>
  <c r="J53" i="185"/>
  <c r="J52" i="185"/>
  <c r="G51" i="185"/>
  <c r="E51" i="185"/>
  <c r="D51" i="185"/>
  <c r="I50" i="185"/>
  <c r="G50" i="185"/>
  <c r="J50" i="185" s="1"/>
  <c r="E50" i="185"/>
  <c r="D50" i="185"/>
  <c r="J46" i="185"/>
  <c r="J45" i="185"/>
  <c r="J44" i="185"/>
  <c r="J43" i="185"/>
  <c r="J42" i="185"/>
  <c r="J41" i="185"/>
  <c r="J40" i="185"/>
  <c r="J38" i="185"/>
  <c r="J37" i="185"/>
  <c r="J36" i="185"/>
  <c r="H47" i="185"/>
  <c r="D47" i="185"/>
  <c r="H33" i="185"/>
  <c r="J31" i="185"/>
  <c r="D31" i="185"/>
  <c r="J30" i="185"/>
  <c r="D30" i="185"/>
  <c r="J29" i="185"/>
  <c r="D29" i="185"/>
  <c r="J28" i="185"/>
  <c r="D28" i="185"/>
  <c r="J27" i="185"/>
  <c r="D27" i="185"/>
  <c r="D26" i="185"/>
  <c r="I23" i="185"/>
  <c r="G23" i="185"/>
  <c r="J23" i="185" s="1"/>
  <c r="I22" i="185"/>
  <c r="G22" i="185"/>
  <c r="J22" i="185" s="1"/>
  <c r="I21" i="185"/>
  <c r="G21" i="185"/>
  <c r="J21" i="185" s="1"/>
  <c r="I20" i="185"/>
  <c r="G20" i="185"/>
  <c r="J20" i="185" s="1"/>
  <c r="I19" i="185"/>
  <c r="G19" i="185"/>
  <c r="J19" i="185" s="1"/>
  <c r="I18" i="185"/>
  <c r="G18" i="185"/>
  <c r="J18" i="185" s="1"/>
  <c r="I17" i="185"/>
  <c r="G17" i="185"/>
  <c r="J17" i="185" s="1"/>
  <c r="I16" i="185"/>
  <c r="G16" i="185"/>
  <c r="J16" i="185" s="1"/>
  <c r="I15" i="185"/>
  <c r="G15" i="185"/>
  <c r="J15" i="185" s="1"/>
  <c r="I14" i="185"/>
  <c r="G14" i="185"/>
  <c r="I13" i="185"/>
  <c r="C4" i="185"/>
  <c r="C3" i="185"/>
  <c r="J57" i="184"/>
  <c r="J53" i="184"/>
  <c r="J52" i="184"/>
  <c r="G51" i="184"/>
  <c r="E51" i="184"/>
  <c r="D51" i="184"/>
  <c r="I50" i="184"/>
  <c r="G50" i="184"/>
  <c r="J50" i="184" s="1"/>
  <c r="E50" i="184"/>
  <c r="D50" i="184"/>
  <c r="J46" i="184"/>
  <c r="J45" i="184"/>
  <c r="J44" i="184"/>
  <c r="J43" i="184"/>
  <c r="J42" i="184"/>
  <c r="J41" i="184"/>
  <c r="J40" i="184"/>
  <c r="J38" i="184"/>
  <c r="J37" i="184"/>
  <c r="J36" i="184"/>
  <c r="H47" i="184"/>
  <c r="D47" i="184"/>
  <c r="H33" i="184"/>
  <c r="J31" i="184"/>
  <c r="D31" i="184"/>
  <c r="D30" i="184"/>
  <c r="J29" i="184"/>
  <c r="D29" i="184"/>
  <c r="J28" i="184"/>
  <c r="D28" i="184"/>
  <c r="J27" i="184"/>
  <c r="D27" i="184"/>
  <c r="D26" i="184"/>
  <c r="I23" i="184"/>
  <c r="G23" i="184"/>
  <c r="I22" i="184"/>
  <c r="G22" i="184"/>
  <c r="I21" i="184"/>
  <c r="G21" i="184"/>
  <c r="I20" i="184"/>
  <c r="G20" i="184"/>
  <c r="I19" i="184"/>
  <c r="G19" i="184"/>
  <c r="I18" i="184"/>
  <c r="G18" i="184"/>
  <c r="I17" i="184"/>
  <c r="G17" i="184"/>
  <c r="I16" i="184"/>
  <c r="G16" i="184"/>
  <c r="I15" i="184"/>
  <c r="G15" i="184"/>
  <c r="I14" i="184"/>
  <c r="G14" i="184"/>
  <c r="I13" i="184"/>
  <c r="G13" i="184"/>
  <c r="C4" i="184"/>
  <c r="C3" i="184"/>
  <c r="J57" i="183"/>
  <c r="J53" i="183"/>
  <c r="J52" i="183"/>
  <c r="G51" i="183"/>
  <c r="E51" i="183"/>
  <c r="D51" i="183"/>
  <c r="I50" i="183"/>
  <c r="G50" i="183"/>
  <c r="J50" i="183" s="1"/>
  <c r="E50" i="183"/>
  <c r="D50" i="183"/>
  <c r="J46" i="183"/>
  <c r="J45" i="183"/>
  <c r="J44" i="183"/>
  <c r="J43" i="183"/>
  <c r="J42" i="183"/>
  <c r="J41" i="183"/>
  <c r="J40" i="183"/>
  <c r="J38" i="183"/>
  <c r="J37" i="183"/>
  <c r="J36" i="183"/>
  <c r="H47" i="183"/>
  <c r="D47" i="183"/>
  <c r="H33" i="183"/>
  <c r="J31" i="183"/>
  <c r="D31" i="183"/>
  <c r="J30" i="183"/>
  <c r="D30" i="183"/>
  <c r="D29" i="183"/>
  <c r="D28" i="183"/>
  <c r="D27" i="183"/>
  <c r="D26" i="183"/>
  <c r="I23" i="183"/>
  <c r="G23" i="183"/>
  <c r="J23" i="183" s="1"/>
  <c r="I22" i="183"/>
  <c r="G22" i="183"/>
  <c r="J22" i="183" s="1"/>
  <c r="I21" i="183"/>
  <c r="G21" i="183"/>
  <c r="J21" i="183" s="1"/>
  <c r="I20" i="183"/>
  <c r="G20" i="183"/>
  <c r="J20" i="183" s="1"/>
  <c r="I19" i="183"/>
  <c r="G19" i="183"/>
  <c r="J19" i="183" s="1"/>
  <c r="I18" i="183"/>
  <c r="G18" i="183"/>
  <c r="J18" i="183" s="1"/>
  <c r="I17" i="183"/>
  <c r="G17" i="183"/>
  <c r="J17" i="183" s="1"/>
  <c r="I16" i="183"/>
  <c r="G16" i="183"/>
  <c r="J16" i="183" s="1"/>
  <c r="I15" i="183"/>
  <c r="G15" i="183"/>
  <c r="J15" i="183" s="1"/>
  <c r="I14" i="183"/>
  <c r="G14" i="183"/>
  <c r="I13" i="183"/>
  <c r="G13" i="183"/>
  <c r="C4" i="183"/>
  <c r="C3" i="183"/>
  <c r="J57" i="182"/>
  <c r="J53" i="182"/>
  <c r="J52" i="182"/>
  <c r="E51" i="182"/>
  <c r="D51" i="182"/>
  <c r="J50" i="182"/>
  <c r="E50" i="182"/>
  <c r="D50" i="182"/>
  <c r="J46" i="182"/>
  <c r="J45" i="182"/>
  <c r="J44" i="182"/>
  <c r="J43" i="182"/>
  <c r="J42" i="182"/>
  <c r="J41" i="182"/>
  <c r="J40" i="182"/>
  <c r="J38" i="182"/>
  <c r="J37" i="182"/>
  <c r="J36" i="182"/>
  <c r="H47" i="182"/>
  <c r="D47" i="182"/>
  <c r="H33" i="182"/>
  <c r="D31" i="182"/>
  <c r="B31" i="182"/>
  <c r="D30" i="182"/>
  <c r="B30" i="182"/>
  <c r="D29" i="182"/>
  <c r="B29" i="182"/>
  <c r="D28" i="182"/>
  <c r="B28" i="182"/>
  <c r="D27" i="182"/>
  <c r="B27" i="182"/>
  <c r="D26" i="182"/>
  <c r="B26" i="182"/>
  <c r="I23" i="182"/>
  <c r="G23" i="182"/>
  <c r="J23" i="182" s="1"/>
  <c r="I22" i="182"/>
  <c r="G22" i="182"/>
  <c r="J22" i="182" s="1"/>
  <c r="I21" i="182"/>
  <c r="G21" i="182"/>
  <c r="J21" i="182" s="1"/>
  <c r="I20" i="182"/>
  <c r="G20" i="182"/>
  <c r="J20" i="182" s="1"/>
  <c r="I19" i="182"/>
  <c r="G19" i="182"/>
  <c r="J19" i="182" s="1"/>
  <c r="I18" i="182"/>
  <c r="G18" i="182"/>
  <c r="J18" i="182" s="1"/>
  <c r="I17" i="182"/>
  <c r="G17" i="182"/>
  <c r="J17" i="182" s="1"/>
  <c r="I16" i="182"/>
  <c r="G16" i="182"/>
  <c r="J16" i="182" s="1"/>
  <c r="I15" i="182"/>
  <c r="G15" i="182"/>
  <c r="J15" i="182" s="1"/>
  <c r="I14" i="182"/>
  <c r="G14" i="182"/>
  <c r="I13" i="182"/>
  <c r="G13" i="182"/>
  <c r="C4" i="182"/>
  <c r="C3" i="182"/>
  <c r="J57" i="181"/>
  <c r="J53" i="181"/>
  <c r="J52" i="181"/>
  <c r="G51" i="181"/>
  <c r="E51" i="181"/>
  <c r="D51" i="181"/>
  <c r="I50" i="181"/>
  <c r="G50" i="181"/>
  <c r="J50" i="181" s="1"/>
  <c r="E50" i="181"/>
  <c r="D50" i="181"/>
  <c r="J46" i="181"/>
  <c r="J45" i="181"/>
  <c r="J44" i="181"/>
  <c r="J43" i="181"/>
  <c r="J42" i="181"/>
  <c r="J41" i="181"/>
  <c r="J40" i="181"/>
  <c r="J38" i="181"/>
  <c r="J37" i="181"/>
  <c r="J36" i="181"/>
  <c r="H47" i="181"/>
  <c r="D47" i="181"/>
  <c r="H33" i="181"/>
  <c r="J31" i="181"/>
  <c r="D31" i="181"/>
  <c r="J30" i="181"/>
  <c r="D30" i="181"/>
  <c r="J29" i="181"/>
  <c r="D29" i="181"/>
  <c r="J28" i="181"/>
  <c r="D28" i="181"/>
  <c r="J27" i="181"/>
  <c r="D27" i="181"/>
  <c r="D26" i="181"/>
  <c r="I23" i="181"/>
  <c r="G23" i="181"/>
  <c r="I22" i="181"/>
  <c r="G22" i="181"/>
  <c r="I21" i="181"/>
  <c r="G21" i="181"/>
  <c r="I20" i="181"/>
  <c r="G20" i="181"/>
  <c r="I19" i="181"/>
  <c r="G19" i="181"/>
  <c r="I18" i="181"/>
  <c r="G18" i="181"/>
  <c r="I17" i="181"/>
  <c r="G17" i="181"/>
  <c r="I16" i="181"/>
  <c r="G16" i="181"/>
  <c r="I15" i="181"/>
  <c r="G15" i="181"/>
  <c r="I14" i="181"/>
  <c r="G14" i="181"/>
  <c r="I13" i="181"/>
  <c r="G13" i="181"/>
  <c r="C4" i="181"/>
  <c r="C3" i="181"/>
  <c r="J57" i="180"/>
  <c r="J53" i="180"/>
  <c r="J52" i="180"/>
  <c r="G51" i="180"/>
  <c r="E51" i="180"/>
  <c r="D51" i="180"/>
  <c r="I50" i="180"/>
  <c r="G50" i="180"/>
  <c r="J50" i="180" s="1"/>
  <c r="E50" i="180"/>
  <c r="D50" i="180"/>
  <c r="D47" i="180"/>
  <c r="H33" i="180"/>
  <c r="D31" i="180"/>
  <c r="D30" i="180"/>
  <c r="D29" i="180"/>
  <c r="D28" i="180"/>
  <c r="D27" i="180"/>
  <c r="D26" i="180"/>
  <c r="I23" i="180"/>
  <c r="G23" i="180"/>
  <c r="I22" i="180"/>
  <c r="G22" i="180"/>
  <c r="J22" i="180" s="1"/>
  <c r="I21" i="180"/>
  <c r="G21" i="180"/>
  <c r="J21" i="180" s="1"/>
  <c r="I20" i="180"/>
  <c r="G20" i="180"/>
  <c r="J20" i="180" s="1"/>
  <c r="I19" i="180"/>
  <c r="G19" i="180"/>
  <c r="J19" i="180" s="1"/>
  <c r="I18" i="180"/>
  <c r="G18" i="180"/>
  <c r="J18" i="180" s="1"/>
  <c r="I17" i="180"/>
  <c r="G17" i="180"/>
  <c r="J17" i="180" s="1"/>
  <c r="I16" i="180"/>
  <c r="G16" i="180"/>
  <c r="J16" i="180" s="1"/>
  <c r="I15" i="180"/>
  <c r="G15" i="180"/>
  <c r="I14" i="180"/>
  <c r="G14" i="180"/>
  <c r="I13" i="180"/>
  <c r="G13" i="180"/>
  <c r="C4" i="180"/>
  <c r="C3" i="180"/>
  <c r="J57" i="179"/>
  <c r="J53" i="179"/>
  <c r="J52" i="179"/>
  <c r="E51" i="179"/>
  <c r="J50" i="179"/>
  <c r="E50" i="179"/>
  <c r="D47" i="179"/>
  <c r="H33" i="179"/>
  <c r="D31" i="179"/>
  <c r="D30" i="179"/>
  <c r="D29" i="179"/>
  <c r="D28" i="179"/>
  <c r="D27" i="179"/>
  <c r="D26" i="179"/>
  <c r="I23" i="179"/>
  <c r="G23" i="179"/>
  <c r="I22" i="179"/>
  <c r="G22" i="179"/>
  <c r="I21" i="179"/>
  <c r="G21" i="179"/>
  <c r="I20" i="179"/>
  <c r="G20" i="179"/>
  <c r="I19" i="179"/>
  <c r="G19" i="179"/>
  <c r="I18" i="179"/>
  <c r="G18" i="179"/>
  <c r="I17" i="179"/>
  <c r="G17" i="179"/>
  <c r="I16" i="179"/>
  <c r="G16" i="179"/>
  <c r="I15" i="179"/>
  <c r="G15" i="179"/>
  <c r="I14" i="179"/>
  <c r="G14" i="179"/>
  <c r="I13" i="179"/>
  <c r="G13" i="179"/>
  <c r="G12" i="179"/>
  <c r="C4" i="179"/>
  <c r="C3" i="179"/>
  <c r="I61" i="178"/>
  <c r="F59" i="178"/>
  <c r="I59" i="178" s="1"/>
  <c r="I58" i="178"/>
  <c r="F57" i="178"/>
  <c r="I57" i="178" s="1"/>
  <c r="F55" i="178"/>
  <c r="F53" i="178"/>
  <c r="I53" i="178" s="1"/>
  <c r="F52" i="178"/>
  <c r="I52" i="178" s="1"/>
  <c r="F51" i="178"/>
  <c r="I50" i="178"/>
  <c r="F50" i="178"/>
  <c r="G47" i="178"/>
  <c r="C47" i="178"/>
  <c r="H46" i="178"/>
  <c r="H45" i="178"/>
  <c r="E45" i="178"/>
  <c r="F45" i="178" s="1"/>
  <c r="H44" i="178"/>
  <c r="H43" i="178"/>
  <c r="E43" i="178"/>
  <c r="F43" i="178" s="1"/>
  <c r="H42" i="178"/>
  <c r="H41" i="178"/>
  <c r="E41" i="178"/>
  <c r="F41" i="178" s="1"/>
  <c r="H40" i="178"/>
  <c r="H38" i="178"/>
  <c r="E38" i="178"/>
  <c r="F38" i="178" s="1"/>
  <c r="I38" i="178" s="1"/>
  <c r="H37" i="178"/>
  <c r="H36" i="178"/>
  <c r="E36" i="178"/>
  <c r="F36" i="178" s="1"/>
  <c r="H35" i="178"/>
  <c r="H47" i="178" s="1"/>
  <c r="G34" i="178"/>
  <c r="H31" i="178"/>
  <c r="F31" i="178"/>
  <c r="I31" i="178" s="1"/>
  <c r="C31" i="178"/>
  <c r="H30" i="178"/>
  <c r="F30" i="178"/>
  <c r="C30" i="178"/>
  <c r="H29" i="178"/>
  <c r="F29" i="178"/>
  <c r="C29" i="178"/>
  <c r="H28" i="178"/>
  <c r="F28" i="178"/>
  <c r="I28" i="178" s="1"/>
  <c r="C28" i="178"/>
  <c r="H27" i="178"/>
  <c r="F27" i="178"/>
  <c r="C27" i="178"/>
  <c r="H26" i="178"/>
  <c r="H33" i="178" s="1"/>
  <c r="F26" i="178"/>
  <c r="C26" i="178"/>
  <c r="G25" i="178"/>
  <c r="G24" i="178"/>
  <c r="D24" i="178"/>
  <c r="F72" i="51" s="1"/>
  <c r="F23" i="178"/>
  <c r="F22" i="178"/>
  <c r="F21" i="178"/>
  <c r="F20" i="178"/>
  <c r="F19" i="178"/>
  <c r="F18" i="178"/>
  <c r="F17" i="178"/>
  <c r="F16" i="178"/>
  <c r="F15" i="178"/>
  <c r="F14" i="178"/>
  <c r="F13" i="178"/>
  <c r="F12" i="178"/>
  <c r="G11" i="178"/>
  <c r="G10" i="178"/>
  <c r="A4" i="178"/>
  <c r="A3" i="178"/>
  <c r="I61" i="177"/>
  <c r="F59" i="177"/>
  <c r="I59" i="177" s="1"/>
  <c r="I58" i="177"/>
  <c r="F57" i="177"/>
  <c r="I57" i="177" s="1"/>
  <c r="F55" i="177"/>
  <c r="F53" i="177"/>
  <c r="I53" i="177" s="1"/>
  <c r="F52" i="177"/>
  <c r="I52" i="177" s="1"/>
  <c r="F51" i="177"/>
  <c r="F50" i="177"/>
  <c r="I50" i="177" s="1"/>
  <c r="G47" i="177"/>
  <c r="C47" i="177"/>
  <c r="H46" i="177"/>
  <c r="H45" i="177"/>
  <c r="H43" i="177"/>
  <c r="E43" i="177"/>
  <c r="F43" i="177" s="1"/>
  <c r="H41" i="177"/>
  <c r="E41" i="177"/>
  <c r="F41" i="177" s="1"/>
  <c r="H38" i="177"/>
  <c r="E38" i="177"/>
  <c r="F38" i="177" s="1"/>
  <c r="H36" i="177"/>
  <c r="E36" i="177"/>
  <c r="F36" i="177" s="1"/>
  <c r="G34" i="177"/>
  <c r="H31" i="177"/>
  <c r="F31" i="177"/>
  <c r="I31" i="177" s="1"/>
  <c r="C31" i="177"/>
  <c r="H30" i="177"/>
  <c r="F30" i="177"/>
  <c r="C30" i="177"/>
  <c r="H29" i="177"/>
  <c r="F29" i="177"/>
  <c r="I29" i="177" s="1"/>
  <c r="C29" i="177"/>
  <c r="H28" i="177"/>
  <c r="F28" i="177"/>
  <c r="C28" i="177"/>
  <c r="H27" i="177"/>
  <c r="F27" i="177"/>
  <c r="I27" i="177" s="1"/>
  <c r="C27" i="177"/>
  <c r="H26" i="177"/>
  <c r="H33" i="177" s="1"/>
  <c r="F26" i="177"/>
  <c r="C26" i="177"/>
  <c r="G25" i="177"/>
  <c r="G24" i="177"/>
  <c r="D24" i="177"/>
  <c r="F71" i="51" s="1"/>
  <c r="F23" i="177"/>
  <c r="F22" i="177"/>
  <c r="F21" i="177"/>
  <c r="F20" i="177"/>
  <c r="F19" i="177"/>
  <c r="F18" i="177"/>
  <c r="F17" i="177"/>
  <c r="F16" i="177"/>
  <c r="F15" i="177"/>
  <c r="F14" i="177"/>
  <c r="F13" i="177"/>
  <c r="F12" i="177"/>
  <c r="G11" i="177"/>
  <c r="G10" i="177"/>
  <c r="A4" i="177"/>
  <c r="A3" i="177"/>
  <c r="I61" i="176"/>
  <c r="F59" i="176"/>
  <c r="I59" i="176" s="1"/>
  <c r="I58" i="176"/>
  <c r="I57" i="176"/>
  <c r="F57" i="176"/>
  <c r="F55" i="176"/>
  <c r="F53" i="176"/>
  <c r="I53" i="176" s="1"/>
  <c r="F52" i="176"/>
  <c r="I52" i="176" s="1"/>
  <c r="F51" i="176"/>
  <c r="I50" i="176"/>
  <c r="F50" i="176"/>
  <c r="G47" i="176"/>
  <c r="C47" i="176"/>
  <c r="H46" i="176"/>
  <c r="E46" i="176"/>
  <c r="H44" i="176"/>
  <c r="E44" i="176"/>
  <c r="H42" i="176"/>
  <c r="E42" i="176"/>
  <c r="H40" i="176"/>
  <c r="E40" i="176"/>
  <c r="H37" i="176"/>
  <c r="E37" i="176"/>
  <c r="H35" i="176"/>
  <c r="E35" i="176"/>
  <c r="G34" i="176"/>
  <c r="H31" i="176"/>
  <c r="F31" i="176"/>
  <c r="I31" i="176" s="1"/>
  <c r="C31" i="176"/>
  <c r="H30" i="176"/>
  <c r="F30" i="176"/>
  <c r="I30" i="176" s="1"/>
  <c r="C30" i="176"/>
  <c r="H29" i="176"/>
  <c r="F29" i="176"/>
  <c r="I29" i="176" s="1"/>
  <c r="C29" i="176"/>
  <c r="H28" i="176"/>
  <c r="F28" i="176"/>
  <c r="I28" i="176" s="1"/>
  <c r="C28" i="176"/>
  <c r="H27" i="176"/>
  <c r="F27" i="176"/>
  <c r="I27" i="176" s="1"/>
  <c r="C27" i="176"/>
  <c r="H26" i="176"/>
  <c r="F26" i="176"/>
  <c r="C26" i="176"/>
  <c r="G25" i="176"/>
  <c r="G24" i="176"/>
  <c r="D24" i="176"/>
  <c r="F70" i="51" s="1"/>
  <c r="F23" i="176"/>
  <c r="H23" i="176"/>
  <c r="F22" i="176"/>
  <c r="H22" i="176"/>
  <c r="F21" i="176"/>
  <c r="H21" i="176"/>
  <c r="F20" i="176"/>
  <c r="I20" i="176" s="1"/>
  <c r="H20" i="176"/>
  <c r="F19" i="176"/>
  <c r="H19" i="176"/>
  <c r="F18" i="176"/>
  <c r="I18" i="176" s="1"/>
  <c r="H18" i="176"/>
  <c r="F17" i="176"/>
  <c r="H17" i="176"/>
  <c r="F16" i="176"/>
  <c r="I16" i="176" s="1"/>
  <c r="H16" i="176"/>
  <c r="F15" i="176"/>
  <c r="H15" i="176"/>
  <c r="F14" i="176"/>
  <c r="H14" i="176"/>
  <c r="F13" i="176"/>
  <c r="H13" i="176"/>
  <c r="F12" i="176"/>
  <c r="H12" i="176"/>
  <c r="G11" i="176"/>
  <c r="G10" i="176"/>
  <c r="A4" i="176"/>
  <c r="A3" i="176"/>
  <c r="I61" i="175"/>
  <c r="I59" i="175"/>
  <c r="F59" i="175"/>
  <c r="I58" i="175"/>
  <c r="F57" i="175"/>
  <c r="I57" i="175" s="1"/>
  <c r="F55" i="175"/>
  <c r="I53" i="175"/>
  <c r="F53" i="175"/>
  <c r="I52" i="175"/>
  <c r="F52" i="175"/>
  <c r="F51" i="175"/>
  <c r="F50" i="175"/>
  <c r="I50" i="175" s="1"/>
  <c r="G47" i="175"/>
  <c r="C47" i="175"/>
  <c r="H45" i="175"/>
  <c r="E45" i="175"/>
  <c r="F45" i="175" s="1"/>
  <c r="H43" i="175"/>
  <c r="E43" i="175"/>
  <c r="F43" i="175" s="1"/>
  <c r="H41" i="175"/>
  <c r="E41" i="175"/>
  <c r="F41" i="175" s="1"/>
  <c r="H38" i="175"/>
  <c r="E38" i="175"/>
  <c r="F38" i="175" s="1"/>
  <c r="H36" i="175"/>
  <c r="E36" i="175"/>
  <c r="F36" i="175" s="1"/>
  <c r="G34" i="175"/>
  <c r="H31" i="175"/>
  <c r="F31" i="175"/>
  <c r="C31" i="175"/>
  <c r="H30" i="175"/>
  <c r="F30" i="175"/>
  <c r="C30" i="175"/>
  <c r="H29" i="175"/>
  <c r="F29" i="175"/>
  <c r="C29" i="175"/>
  <c r="H28" i="175"/>
  <c r="F28" i="175"/>
  <c r="C28" i="175"/>
  <c r="H27" i="175"/>
  <c r="F27" i="175"/>
  <c r="C27" i="175"/>
  <c r="H26" i="175"/>
  <c r="F26" i="175"/>
  <c r="C26" i="175"/>
  <c r="G25" i="175"/>
  <c r="G24" i="175"/>
  <c r="D24" i="175"/>
  <c r="F69" i="51" s="1"/>
  <c r="F23" i="175"/>
  <c r="F22" i="175"/>
  <c r="F21" i="175"/>
  <c r="F20" i="175"/>
  <c r="F19" i="175"/>
  <c r="F18" i="175"/>
  <c r="F17" i="175"/>
  <c r="F16" i="175"/>
  <c r="F15" i="175"/>
  <c r="F14" i="175"/>
  <c r="F13" i="175"/>
  <c r="F12" i="175"/>
  <c r="G11" i="175"/>
  <c r="G10" i="175"/>
  <c r="A4" i="175"/>
  <c r="A3" i="175"/>
  <c r="I61" i="174"/>
  <c r="F59" i="174"/>
  <c r="I59" i="174" s="1"/>
  <c r="I58" i="174"/>
  <c r="I57" i="174"/>
  <c r="F57" i="174"/>
  <c r="F55" i="174"/>
  <c r="F53" i="174"/>
  <c r="I53" i="174" s="1"/>
  <c r="F52" i="174"/>
  <c r="I52" i="174" s="1"/>
  <c r="F51" i="174"/>
  <c r="I50" i="174"/>
  <c r="F50" i="174"/>
  <c r="G47" i="174"/>
  <c r="C47" i="174"/>
  <c r="H46" i="174"/>
  <c r="E46" i="174"/>
  <c r="F46" i="174" s="1"/>
  <c r="I46" i="174" s="1"/>
  <c r="H45" i="174"/>
  <c r="H44" i="174"/>
  <c r="E44" i="174"/>
  <c r="F44" i="174" s="1"/>
  <c r="I44" i="174" s="1"/>
  <c r="H43" i="174"/>
  <c r="H42" i="174"/>
  <c r="E42" i="174"/>
  <c r="F42" i="174" s="1"/>
  <c r="I42" i="174" s="1"/>
  <c r="H41" i="174"/>
  <c r="H40" i="174"/>
  <c r="E40" i="174"/>
  <c r="F40" i="174" s="1"/>
  <c r="I40" i="174" s="1"/>
  <c r="H38" i="174"/>
  <c r="H37" i="174"/>
  <c r="E37" i="174"/>
  <c r="F37" i="174" s="1"/>
  <c r="I37" i="174" s="1"/>
  <c r="H36" i="174"/>
  <c r="H35" i="174"/>
  <c r="E35" i="174"/>
  <c r="G34" i="174"/>
  <c r="H31" i="174"/>
  <c r="F31" i="174"/>
  <c r="I31" i="174" s="1"/>
  <c r="C31" i="174"/>
  <c r="H30" i="174"/>
  <c r="F30" i="174"/>
  <c r="C30" i="174"/>
  <c r="H29" i="174"/>
  <c r="F29" i="174"/>
  <c r="I29" i="174" s="1"/>
  <c r="C29" i="174"/>
  <c r="H28" i="174"/>
  <c r="F28" i="174"/>
  <c r="C28" i="174"/>
  <c r="H27" i="174"/>
  <c r="F27" i="174"/>
  <c r="I27" i="174" s="1"/>
  <c r="C27" i="174"/>
  <c r="H26" i="174"/>
  <c r="H33" i="174" s="1"/>
  <c r="F26" i="174"/>
  <c r="C26" i="174"/>
  <c r="G25" i="174"/>
  <c r="G24" i="174"/>
  <c r="D24" i="174"/>
  <c r="F68" i="51" s="1"/>
  <c r="F23" i="174"/>
  <c r="H23" i="174"/>
  <c r="F22" i="174"/>
  <c r="H22" i="174"/>
  <c r="F21" i="174"/>
  <c r="H21" i="174"/>
  <c r="H20" i="174"/>
  <c r="F19" i="174"/>
  <c r="H19" i="174"/>
  <c r="F18" i="174"/>
  <c r="H18" i="174"/>
  <c r="F17" i="174"/>
  <c r="H17" i="174"/>
  <c r="F16" i="174"/>
  <c r="H16" i="174"/>
  <c r="F15" i="174"/>
  <c r="H15" i="174"/>
  <c r="F14" i="174"/>
  <c r="H14" i="174"/>
  <c r="F13" i="174"/>
  <c r="H13" i="174"/>
  <c r="F12" i="174"/>
  <c r="H12" i="174"/>
  <c r="H24" i="174" s="1"/>
  <c r="Q99" i="132" s="1"/>
  <c r="G11" i="174"/>
  <c r="G10" i="174"/>
  <c r="A4" i="174"/>
  <c r="A3" i="174"/>
  <c r="I61" i="173"/>
  <c r="I59" i="173"/>
  <c r="F59" i="173"/>
  <c r="I58" i="173"/>
  <c r="F57" i="173"/>
  <c r="I57" i="173" s="1"/>
  <c r="F55" i="173"/>
  <c r="I53" i="173"/>
  <c r="F53" i="173"/>
  <c r="I52" i="173"/>
  <c r="F52" i="173"/>
  <c r="F51" i="173"/>
  <c r="F50" i="173"/>
  <c r="I50" i="173" s="1"/>
  <c r="G47" i="173"/>
  <c r="C47" i="173"/>
  <c r="H46" i="173"/>
  <c r="H45" i="173"/>
  <c r="I45" i="189" s="1"/>
  <c r="E45" i="173"/>
  <c r="H44" i="173"/>
  <c r="H43" i="173"/>
  <c r="I43" i="189" s="1"/>
  <c r="E43" i="173"/>
  <c r="H42" i="173"/>
  <c r="H41" i="173"/>
  <c r="I41" i="189" s="1"/>
  <c r="E41" i="173"/>
  <c r="H40" i="173"/>
  <c r="H38" i="173"/>
  <c r="E38" i="173"/>
  <c r="H37" i="173"/>
  <c r="H36" i="173"/>
  <c r="I36" i="189" s="1"/>
  <c r="E36" i="173"/>
  <c r="G34" i="173"/>
  <c r="H31" i="173"/>
  <c r="F31" i="173"/>
  <c r="C31" i="173"/>
  <c r="H30" i="173"/>
  <c r="F30" i="173"/>
  <c r="C30" i="173"/>
  <c r="H29" i="173"/>
  <c r="F29" i="173"/>
  <c r="C29" i="173"/>
  <c r="H28" i="173"/>
  <c r="F28" i="173"/>
  <c r="I28" i="173" s="1"/>
  <c r="C28" i="173"/>
  <c r="H27" i="173"/>
  <c r="F27" i="173"/>
  <c r="C27" i="173"/>
  <c r="H26" i="173"/>
  <c r="I26" i="189" s="1"/>
  <c r="I33" i="189" s="1"/>
  <c r="F26" i="173"/>
  <c r="G26" i="189" s="1"/>
  <c r="G33" i="189" s="1"/>
  <c r="C26" i="173"/>
  <c r="G25" i="173"/>
  <c r="G24" i="173"/>
  <c r="D24" i="173"/>
  <c r="F67" i="51" s="1"/>
  <c r="H23" i="173"/>
  <c r="F23" i="173"/>
  <c r="H22" i="173"/>
  <c r="F22" i="173"/>
  <c r="H21" i="173"/>
  <c r="F21" i="173"/>
  <c r="H20" i="173"/>
  <c r="F20" i="173"/>
  <c r="H19" i="173"/>
  <c r="F19" i="173"/>
  <c r="H18" i="173"/>
  <c r="F18" i="173"/>
  <c r="H17" i="173"/>
  <c r="F17" i="173"/>
  <c r="H16" i="173"/>
  <c r="F16" i="173"/>
  <c r="H15" i="173"/>
  <c r="F15" i="173"/>
  <c r="H14" i="173"/>
  <c r="F14" i="173"/>
  <c r="H13" i="173"/>
  <c r="F13" i="173"/>
  <c r="H12" i="173"/>
  <c r="H24" i="173" s="1"/>
  <c r="Q98" i="132" s="1"/>
  <c r="F12" i="173"/>
  <c r="G11" i="173"/>
  <c r="G10" i="173"/>
  <c r="A4" i="173"/>
  <c r="A3" i="173"/>
  <c r="I61" i="172"/>
  <c r="F59" i="172"/>
  <c r="I59" i="172" s="1"/>
  <c r="I58" i="172"/>
  <c r="F57" i="172"/>
  <c r="I57" i="172" s="1"/>
  <c r="F55" i="172"/>
  <c r="I53" i="172"/>
  <c r="F53" i="172"/>
  <c r="F52" i="172"/>
  <c r="I52" i="172" s="1"/>
  <c r="F51" i="172"/>
  <c r="I50" i="172"/>
  <c r="F50" i="172"/>
  <c r="G47" i="172"/>
  <c r="C47" i="172"/>
  <c r="H46" i="172"/>
  <c r="H45" i="172"/>
  <c r="E45" i="172"/>
  <c r="F45" i="172" s="1"/>
  <c r="H44" i="172"/>
  <c r="H43" i="172"/>
  <c r="E43" i="172"/>
  <c r="F43" i="172" s="1"/>
  <c r="H42" i="172"/>
  <c r="H41" i="172"/>
  <c r="E41" i="172"/>
  <c r="F41" i="172" s="1"/>
  <c r="H40" i="172"/>
  <c r="H38" i="172"/>
  <c r="E38" i="172"/>
  <c r="F38" i="172" s="1"/>
  <c r="I38" i="172" s="1"/>
  <c r="H37" i="172"/>
  <c r="H36" i="172"/>
  <c r="E36" i="172"/>
  <c r="F36" i="172" s="1"/>
  <c r="H35" i="172"/>
  <c r="G34" i="172"/>
  <c r="H31" i="172"/>
  <c r="F31" i="172"/>
  <c r="I31" i="172" s="1"/>
  <c r="C31" i="172"/>
  <c r="H30" i="172"/>
  <c r="F30" i="172"/>
  <c r="C30" i="172"/>
  <c r="H29" i="172"/>
  <c r="F29" i="172"/>
  <c r="I29" i="172" s="1"/>
  <c r="C29" i="172"/>
  <c r="H28" i="172"/>
  <c r="F28" i="172"/>
  <c r="C28" i="172"/>
  <c r="H27" i="172"/>
  <c r="F27" i="172"/>
  <c r="I27" i="172" s="1"/>
  <c r="C27" i="172"/>
  <c r="H26" i="172"/>
  <c r="H33" i="172" s="1"/>
  <c r="F26" i="172"/>
  <c r="C26" i="172"/>
  <c r="G25" i="172"/>
  <c r="G24" i="172"/>
  <c r="D24" i="172"/>
  <c r="F66" i="51" s="1"/>
  <c r="F23" i="172"/>
  <c r="F22" i="172"/>
  <c r="F21" i="172"/>
  <c r="F20" i="172"/>
  <c r="F19" i="172"/>
  <c r="F18" i="172"/>
  <c r="F17" i="172"/>
  <c r="F16" i="172"/>
  <c r="F15" i="172"/>
  <c r="F14" i="172"/>
  <c r="F13" i="172"/>
  <c r="F12" i="172"/>
  <c r="G11" i="172"/>
  <c r="G10" i="172"/>
  <c r="A4" i="172"/>
  <c r="A3" i="172"/>
  <c r="I61" i="171"/>
  <c r="F59" i="171"/>
  <c r="I59" i="171" s="1"/>
  <c r="I58" i="171"/>
  <c r="I57" i="171"/>
  <c r="F57" i="171"/>
  <c r="F55" i="171"/>
  <c r="F53" i="171"/>
  <c r="I53" i="171" s="1"/>
  <c r="F52" i="171"/>
  <c r="I52" i="171" s="1"/>
  <c r="F51" i="171"/>
  <c r="I50" i="171"/>
  <c r="F50" i="171"/>
  <c r="G47" i="171"/>
  <c r="C47" i="171"/>
  <c r="E46" i="171"/>
  <c r="F46" i="171" s="1"/>
  <c r="H46" i="171"/>
  <c r="H43" i="171"/>
  <c r="E43" i="171"/>
  <c r="F43" i="171" s="1"/>
  <c r="H41" i="171"/>
  <c r="E41" i="171"/>
  <c r="F41" i="171" s="1"/>
  <c r="H38" i="171"/>
  <c r="E38" i="171"/>
  <c r="F38" i="171" s="1"/>
  <c r="H36" i="171"/>
  <c r="E36" i="171"/>
  <c r="F36" i="171" s="1"/>
  <c r="G34" i="171"/>
  <c r="H31" i="171"/>
  <c r="F31" i="171"/>
  <c r="I31" i="171" s="1"/>
  <c r="C31" i="171"/>
  <c r="H30" i="171"/>
  <c r="F30" i="171"/>
  <c r="C30" i="171"/>
  <c r="H29" i="171"/>
  <c r="F29" i="171"/>
  <c r="I29" i="171" s="1"/>
  <c r="C29" i="171"/>
  <c r="H28" i="171"/>
  <c r="F28" i="171"/>
  <c r="C28" i="171"/>
  <c r="H27" i="171"/>
  <c r="F27" i="171"/>
  <c r="I27" i="171" s="1"/>
  <c r="C27" i="171"/>
  <c r="H26" i="171"/>
  <c r="H33" i="171" s="1"/>
  <c r="F26" i="171"/>
  <c r="C26" i="171"/>
  <c r="G25" i="171"/>
  <c r="G24" i="171"/>
  <c r="D24" i="171"/>
  <c r="F65" i="51" s="1"/>
  <c r="F23" i="171"/>
  <c r="F22" i="171"/>
  <c r="F21" i="171"/>
  <c r="F20" i="171"/>
  <c r="F19" i="171"/>
  <c r="F18" i="171"/>
  <c r="F17" i="171"/>
  <c r="F16" i="171"/>
  <c r="F15" i="171"/>
  <c r="F14" i="171"/>
  <c r="F13" i="171"/>
  <c r="F12" i="171"/>
  <c r="G11" i="171"/>
  <c r="G10" i="171"/>
  <c r="A4" i="171"/>
  <c r="A3" i="171"/>
  <c r="I61" i="170"/>
  <c r="F59" i="170"/>
  <c r="I59" i="170" s="1"/>
  <c r="I58" i="170"/>
  <c r="I57" i="170"/>
  <c r="F57" i="170"/>
  <c r="F55" i="170"/>
  <c r="F53" i="170"/>
  <c r="I53" i="170" s="1"/>
  <c r="F52" i="170"/>
  <c r="I52" i="170" s="1"/>
  <c r="F51" i="170"/>
  <c r="I50" i="170"/>
  <c r="F50" i="170"/>
  <c r="G47" i="170"/>
  <c r="C47" i="170"/>
  <c r="H46" i="170"/>
  <c r="I46" i="188" s="1"/>
  <c r="E46" i="170"/>
  <c r="H44" i="170"/>
  <c r="E44" i="170"/>
  <c r="H42" i="170"/>
  <c r="E42" i="170"/>
  <c r="H40" i="170"/>
  <c r="E40" i="170"/>
  <c r="H37" i="170"/>
  <c r="E37" i="170"/>
  <c r="H35" i="170"/>
  <c r="E35" i="170"/>
  <c r="G34" i="170"/>
  <c r="H31" i="170"/>
  <c r="F31" i="170"/>
  <c r="I31" i="170" s="1"/>
  <c r="C31" i="170"/>
  <c r="H30" i="170"/>
  <c r="F30" i="170"/>
  <c r="I30" i="170" s="1"/>
  <c r="C30" i="170"/>
  <c r="H29" i="170"/>
  <c r="F29" i="170"/>
  <c r="I29" i="170" s="1"/>
  <c r="C29" i="170"/>
  <c r="H28" i="170"/>
  <c r="F28" i="170"/>
  <c r="I28" i="170" s="1"/>
  <c r="C28" i="170"/>
  <c r="H27" i="170"/>
  <c r="F27" i="170"/>
  <c r="I27" i="170" s="1"/>
  <c r="C27" i="170"/>
  <c r="H26" i="170"/>
  <c r="F26" i="170"/>
  <c r="C26" i="170"/>
  <c r="G25" i="170"/>
  <c r="G24" i="170"/>
  <c r="D24" i="170"/>
  <c r="F64" i="51" s="1"/>
  <c r="F23" i="170"/>
  <c r="H23" i="170"/>
  <c r="I23" i="170" s="1"/>
  <c r="F22" i="170"/>
  <c r="H22" i="170"/>
  <c r="F21" i="170"/>
  <c r="H21" i="170"/>
  <c r="I21" i="170" s="1"/>
  <c r="F20" i="170"/>
  <c r="H20" i="170"/>
  <c r="F19" i="170"/>
  <c r="H19" i="170"/>
  <c r="I19" i="170" s="1"/>
  <c r="F18" i="170"/>
  <c r="H18" i="170"/>
  <c r="F17" i="170"/>
  <c r="H17" i="170"/>
  <c r="I17" i="170" s="1"/>
  <c r="F16" i="170"/>
  <c r="H16" i="170"/>
  <c r="F15" i="170"/>
  <c r="H15" i="170"/>
  <c r="I15" i="170" s="1"/>
  <c r="F14" i="170"/>
  <c r="H14" i="170"/>
  <c r="F13" i="170"/>
  <c r="H13" i="170"/>
  <c r="F12" i="170"/>
  <c r="H12" i="170"/>
  <c r="G11" i="170"/>
  <c r="G10" i="170"/>
  <c r="A4" i="170"/>
  <c r="A3" i="170"/>
  <c r="I61" i="169"/>
  <c r="I59" i="169"/>
  <c r="F59" i="169"/>
  <c r="I58" i="169"/>
  <c r="F57" i="169"/>
  <c r="I57" i="169" s="1"/>
  <c r="F55" i="169"/>
  <c r="I53" i="169"/>
  <c r="F53" i="169"/>
  <c r="I52" i="169"/>
  <c r="F52" i="169"/>
  <c r="F51" i="169"/>
  <c r="F50" i="169"/>
  <c r="I50" i="169" s="1"/>
  <c r="G47" i="169"/>
  <c r="C47" i="169"/>
  <c r="H45" i="169"/>
  <c r="E45" i="169"/>
  <c r="F45" i="169" s="1"/>
  <c r="H43" i="169"/>
  <c r="E43" i="169"/>
  <c r="F43" i="169" s="1"/>
  <c r="H41" i="169"/>
  <c r="E41" i="169"/>
  <c r="F41" i="169" s="1"/>
  <c r="H38" i="169"/>
  <c r="E38" i="169"/>
  <c r="F38" i="169" s="1"/>
  <c r="H36" i="169"/>
  <c r="E36" i="169"/>
  <c r="F36" i="169" s="1"/>
  <c r="G34" i="169"/>
  <c r="H31" i="169"/>
  <c r="F31" i="169"/>
  <c r="I31" i="169" s="1"/>
  <c r="C31" i="169"/>
  <c r="H30" i="169"/>
  <c r="F30" i="169"/>
  <c r="C30" i="169"/>
  <c r="H29" i="169"/>
  <c r="F29" i="169"/>
  <c r="I29" i="169" s="1"/>
  <c r="C29" i="169"/>
  <c r="H28" i="169"/>
  <c r="F28" i="169"/>
  <c r="C28" i="169"/>
  <c r="H27" i="169"/>
  <c r="F27" i="169"/>
  <c r="I27" i="169" s="1"/>
  <c r="C27" i="169"/>
  <c r="H26" i="169"/>
  <c r="H33" i="169" s="1"/>
  <c r="F26" i="169"/>
  <c r="C26" i="169"/>
  <c r="G25" i="169"/>
  <c r="G24" i="169"/>
  <c r="D24" i="169"/>
  <c r="F63" i="51" s="1"/>
  <c r="F23" i="169"/>
  <c r="F22" i="169"/>
  <c r="F21" i="169"/>
  <c r="F20" i="169"/>
  <c r="F19" i="169"/>
  <c r="F18" i="169"/>
  <c r="F17" i="169"/>
  <c r="F16" i="169"/>
  <c r="F15" i="169"/>
  <c r="F14" i="169"/>
  <c r="F13" i="169"/>
  <c r="F12" i="169"/>
  <c r="G11" i="169"/>
  <c r="G10" i="169"/>
  <c r="A4" i="169"/>
  <c r="A3" i="169"/>
  <c r="I61" i="168"/>
  <c r="F59" i="168"/>
  <c r="I59" i="168" s="1"/>
  <c r="I58" i="168"/>
  <c r="I57" i="168"/>
  <c r="F57" i="168"/>
  <c r="F55" i="168"/>
  <c r="F53" i="168"/>
  <c r="I53" i="168" s="1"/>
  <c r="F52" i="168"/>
  <c r="I52" i="168" s="1"/>
  <c r="F51" i="168"/>
  <c r="I50" i="168"/>
  <c r="F50" i="168"/>
  <c r="G47" i="168"/>
  <c r="C47" i="168"/>
  <c r="H46" i="168"/>
  <c r="E46" i="168"/>
  <c r="F46" i="168" s="1"/>
  <c r="I46" i="168" s="1"/>
  <c r="H45" i="168"/>
  <c r="H44" i="168"/>
  <c r="E44" i="168"/>
  <c r="F44" i="168" s="1"/>
  <c r="H43" i="168"/>
  <c r="H42" i="168"/>
  <c r="E42" i="168"/>
  <c r="F42" i="168" s="1"/>
  <c r="I42" i="168" s="1"/>
  <c r="H41" i="168"/>
  <c r="H40" i="168"/>
  <c r="E40" i="168"/>
  <c r="F40" i="168" s="1"/>
  <c r="H38" i="168"/>
  <c r="H37" i="168"/>
  <c r="E37" i="168"/>
  <c r="F37" i="168" s="1"/>
  <c r="I37" i="168" s="1"/>
  <c r="H36" i="168"/>
  <c r="H35" i="168"/>
  <c r="E35" i="168"/>
  <c r="G34" i="168"/>
  <c r="H31" i="168"/>
  <c r="F31" i="168"/>
  <c r="I31" i="168" s="1"/>
  <c r="C31" i="168"/>
  <c r="H30" i="168"/>
  <c r="F30" i="168"/>
  <c r="C30" i="168"/>
  <c r="H29" i="168"/>
  <c r="F29" i="168"/>
  <c r="I29" i="168" s="1"/>
  <c r="C29" i="168"/>
  <c r="H28" i="168"/>
  <c r="F28" i="168"/>
  <c r="C28" i="168"/>
  <c r="H27" i="168"/>
  <c r="F27" i="168"/>
  <c r="I27" i="168" s="1"/>
  <c r="C27" i="168"/>
  <c r="H26" i="168"/>
  <c r="H33" i="168" s="1"/>
  <c r="F26" i="168"/>
  <c r="C26" i="168"/>
  <c r="G25" i="168"/>
  <c r="G24" i="168"/>
  <c r="D24" i="168"/>
  <c r="F62" i="51" s="1"/>
  <c r="F23" i="168"/>
  <c r="H23" i="168"/>
  <c r="F22" i="168"/>
  <c r="H22" i="168"/>
  <c r="F21" i="168"/>
  <c r="H21" i="168"/>
  <c r="H20" i="168"/>
  <c r="F19" i="168"/>
  <c r="H19" i="168"/>
  <c r="F18" i="168"/>
  <c r="H18" i="168"/>
  <c r="F17" i="168"/>
  <c r="H17" i="168"/>
  <c r="F16" i="168"/>
  <c r="H16" i="168"/>
  <c r="F15" i="168"/>
  <c r="H15" i="168"/>
  <c r="F14" i="168"/>
  <c r="H14" i="168"/>
  <c r="F13" i="168"/>
  <c r="H13" i="168"/>
  <c r="F12" i="168"/>
  <c r="H12" i="168"/>
  <c r="G11" i="168"/>
  <c r="G10" i="168"/>
  <c r="A4" i="168"/>
  <c r="A3" i="168"/>
  <c r="I61" i="167"/>
  <c r="I59" i="167"/>
  <c r="F59" i="167"/>
  <c r="I58" i="167"/>
  <c r="F57" i="167"/>
  <c r="I57" i="167" s="1"/>
  <c r="F55" i="167"/>
  <c r="I53" i="167"/>
  <c r="F53" i="167"/>
  <c r="I52" i="167"/>
  <c r="F52" i="167"/>
  <c r="F51" i="167"/>
  <c r="F50" i="167"/>
  <c r="I50" i="167" s="1"/>
  <c r="G47" i="167"/>
  <c r="C47" i="167"/>
  <c r="H46" i="167"/>
  <c r="H45" i="167"/>
  <c r="I45" i="187" s="1"/>
  <c r="E45" i="167"/>
  <c r="H44" i="167"/>
  <c r="H43" i="167"/>
  <c r="E43" i="167"/>
  <c r="H42" i="167"/>
  <c r="H41" i="167"/>
  <c r="I41" i="187" s="1"/>
  <c r="E41" i="167"/>
  <c r="H40" i="167"/>
  <c r="H38" i="167"/>
  <c r="I38" i="187" s="1"/>
  <c r="E38" i="167"/>
  <c r="H37" i="167"/>
  <c r="H36" i="167"/>
  <c r="I36" i="187" s="1"/>
  <c r="E36" i="167"/>
  <c r="G34" i="167"/>
  <c r="H31" i="167"/>
  <c r="F31" i="167"/>
  <c r="I31" i="167" s="1"/>
  <c r="C31" i="167"/>
  <c r="H30" i="167"/>
  <c r="F30" i="167"/>
  <c r="C30" i="167"/>
  <c r="H29" i="167"/>
  <c r="F29" i="167"/>
  <c r="I29" i="167" s="1"/>
  <c r="C29" i="167"/>
  <c r="H28" i="167"/>
  <c r="F28" i="167"/>
  <c r="C28" i="167"/>
  <c r="H27" i="167"/>
  <c r="F27" i="167"/>
  <c r="I27" i="167" s="1"/>
  <c r="C27" i="167"/>
  <c r="H26" i="167"/>
  <c r="F26" i="167"/>
  <c r="C26" i="167"/>
  <c r="G25" i="167"/>
  <c r="G24" i="167"/>
  <c r="D24" i="167"/>
  <c r="F61" i="51" s="1"/>
  <c r="F23" i="167"/>
  <c r="F22" i="167"/>
  <c r="F21" i="167"/>
  <c r="F20" i="167"/>
  <c r="F19" i="167"/>
  <c r="F18" i="167"/>
  <c r="F17" i="167"/>
  <c r="F16" i="167"/>
  <c r="F15" i="167"/>
  <c r="F14" i="167"/>
  <c r="F13" i="167"/>
  <c r="F12" i="167"/>
  <c r="G11" i="167"/>
  <c r="G10" i="167"/>
  <c r="A4" i="167"/>
  <c r="A3" i="167"/>
  <c r="I61" i="166"/>
  <c r="I59" i="166"/>
  <c r="F59" i="166"/>
  <c r="I58" i="166"/>
  <c r="F57" i="166"/>
  <c r="I57" i="166" s="1"/>
  <c r="F55" i="166"/>
  <c r="I53" i="166"/>
  <c r="F53" i="166"/>
  <c r="I52" i="166"/>
  <c r="F52" i="166"/>
  <c r="F51" i="166"/>
  <c r="F50" i="166"/>
  <c r="I50" i="166" s="1"/>
  <c r="G47" i="166"/>
  <c r="C47" i="166"/>
  <c r="H45" i="166"/>
  <c r="E45" i="166"/>
  <c r="F45" i="166" s="1"/>
  <c r="H43" i="166"/>
  <c r="E43" i="166"/>
  <c r="F43" i="166" s="1"/>
  <c r="H41" i="166"/>
  <c r="E41" i="166"/>
  <c r="F41" i="166" s="1"/>
  <c r="H38" i="166"/>
  <c r="E38" i="166"/>
  <c r="F38" i="166" s="1"/>
  <c r="H36" i="166"/>
  <c r="E36" i="166"/>
  <c r="F36" i="166" s="1"/>
  <c r="G34" i="166"/>
  <c r="H31" i="166"/>
  <c r="F31" i="166"/>
  <c r="I31" i="166" s="1"/>
  <c r="C31" i="166"/>
  <c r="H30" i="166"/>
  <c r="F30" i="166"/>
  <c r="C30" i="166"/>
  <c r="H29" i="166"/>
  <c r="F29" i="166"/>
  <c r="I29" i="166" s="1"/>
  <c r="C29" i="166"/>
  <c r="H28" i="166"/>
  <c r="F28" i="166"/>
  <c r="C28" i="166"/>
  <c r="H27" i="166"/>
  <c r="F27" i="166"/>
  <c r="I27" i="166" s="1"/>
  <c r="C27" i="166"/>
  <c r="H26" i="166"/>
  <c r="H33" i="166" s="1"/>
  <c r="F26" i="166"/>
  <c r="C26" i="166"/>
  <c r="G25" i="166"/>
  <c r="G24" i="166"/>
  <c r="D24" i="166"/>
  <c r="F60" i="51" s="1"/>
  <c r="F23" i="166"/>
  <c r="F22" i="166"/>
  <c r="F21" i="166"/>
  <c r="F20" i="166"/>
  <c r="F19" i="166"/>
  <c r="F18" i="166"/>
  <c r="F17" i="166"/>
  <c r="F16" i="166"/>
  <c r="F15" i="166"/>
  <c r="F14" i="166"/>
  <c r="F13" i="166"/>
  <c r="F12" i="166"/>
  <c r="G11" i="166"/>
  <c r="G10" i="166"/>
  <c r="A4" i="166"/>
  <c r="F3" i="166"/>
  <c r="D60" i="51" s="1"/>
  <c r="A3" i="166"/>
  <c r="I61" i="165"/>
  <c r="F59" i="165"/>
  <c r="I59" i="165" s="1"/>
  <c r="I58" i="165"/>
  <c r="I57" i="165"/>
  <c r="F57" i="165"/>
  <c r="F55" i="165"/>
  <c r="F53" i="165"/>
  <c r="I53" i="165" s="1"/>
  <c r="F52" i="165"/>
  <c r="I52" i="165" s="1"/>
  <c r="F51" i="165"/>
  <c r="I50" i="165"/>
  <c r="F50" i="165"/>
  <c r="G47" i="165"/>
  <c r="C47" i="165"/>
  <c r="H46" i="165"/>
  <c r="E46" i="165"/>
  <c r="F46" i="165" s="1"/>
  <c r="H43" i="165"/>
  <c r="E43" i="165"/>
  <c r="F43" i="165" s="1"/>
  <c r="I43" i="165" s="1"/>
  <c r="H41" i="165"/>
  <c r="E41" i="165"/>
  <c r="F41" i="165" s="1"/>
  <c r="I41" i="165" s="1"/>
  <c r="H38" i="165"/>
  <c r="E38" i="165"/>
  <c r="F38" i="165" s="1"/>
  <c r="I38" i="165" s="1"/>
  <c r="H36" i="165"/>
  <c r="E36" i="165"/>
  <c r="F36" i="165" s="1"/>
  <c r="I36" i="165" s="1"/>
  <c r="G34" i="165"/>
  <c r="H31" i="165"/>
  <c r="F31" i="165"/>
  <c r="C31" i="165"/>
  <c r="H30" i="165"/>
  <c r="F30" i="165"/>
  <c r="I30" i="165" s="1"/>
  <c r="C30" i="165"/>
  <c r="H29" i="165"/>
  <c r="F29" i="165"/>
  <c r="C29" i="165"/>
  <c r="H28" i="165"/>
  <c r="F28" i="165"/>
  <c r="I28" i="165" s="1"/>
  <c r="C28" i="165"/>
  <c r="H27" i="165"/>
  <c r="F27" i="165"/>
  <c r="C27" i="165"/>
  <c r="H26" i="165"/>
  <c r="F26" i="165"/>
  <c r="C26" i="165"/>
  <c r="G25" i="165"/>
  <c r="G24" i="165"/>
  <c r="D24" i="165"/>
  <c r="F59" i="51" s="1"/>
  <c r="H23" i="165"/>
  <c r="F23" i="165"/>
  <c r="H22" i="165"/>
  <c r="F22" i="165"/>
  <c r="H21" i="165"/>
  <c r="F21" i="165"/>
  <c r="F20" i="165"/>
  <c r="H19" i="165"/>
  <c r="F19" i="165"/>
  <c r="H18" i="165"/>
  <c r="F18" i="165"/>
  <c r="H17" i="165"/>
  <c r="F17" i="165"/>
  <c r="H16" i="165"/>
  <c r="F16" i="165"/>
  <c r="H15" i="165"/>
  <c r="F15" i="165"/>
  <c r="H14" i="165"/>
  <c r="F14" i="165"/>
  <c r="H13" i="165"/>
  <c r="F13" i="165"/>
  <c r="H12" i="165"/>
  <c r="F12" i="165"/>
  <c r="G11" i="165"/>
  <c r="G10" i="165"/>
  <c r="A4" i="165"/>
  <c r="A3" i="165"/>
  <c r="I61" i="164"/>
  <c r="F59" i="164"/>
  <c r="I59" i="164" s="1"/>
  <c r="I58" i="164"/>
  <c r="I57" i="164"/>
  <c r="F57" i="164"/>
  <c r="F55" i="164"/>
  <c r="F53" i="164"/>
  <c r="I53" i="164" s="1"/>
  <c r="F52" i="164"/>
  <c r="I52" i="164" s="1"/>
  <c r="F51" i="164"/>
  <c r="I50" i="164"/>
  <c r="F50" i="164"/>
  <c r="G47" i="164"/>
  <c r="C47" i="164"/>
  <c r="H46" i="164"/>
  <c r="E46" i="164"/>
  <c r="F46" i="164" s="1"/>
  <c r="H44" i="164"/>
  <c r="E44" i="164"/>
  <c r="F44" i="164" s="1"/>
  <c r="H42" i="164"/>
  <c r="E42" i="164"/>
  <c r="F42" i="164" s="1"/>
  <c r="H40" i="164"/>
  <c r="E40" i="164"/>
  <c r="F40" i="164" s="1"/>
  <c r="H37" i="164"/>
  <c r="E37" i="164"/>
  <c r="F37" i="164" s="1"/>
  <c r="I37" i="164" s="1"/>
  <c r="H35" i="164"/>
  <c r="E35" i="164"/>
  <c r="G34" i="164"/>
  <c r="H31" i="164"/>
  <c r="F31" i="164"/>
  <c r="I31" i="164" s="1"/>
  <c r="C31" i="164"/>
  <c r="H30" i="164"/>
  <c r="F30" i="164"/>
  <c r="I30" i="164" s="1"/>
  <c r="C30" i="164"/>
  <c r="H29" i="164"/>
  <c r="F29" i="164"/>
  <c r="I29" i="164" s="1"/>
  <c r="C29" i="164"/>
  <c r="H28" i="164"/>
  <c r="F28" i="164"/>
  <c r="I28" i="164" s="1"/>
  <c r="C28" i="164"/>
  <c r="H27" i="164"/>
  <c r="F27" i="164"/>
  <c r="I27" i="164" s="1"/>
  <c r="C27" i="164"/>
  <c r="H26" i="164"/>
  <c r="F26" i="164"/>
  <c r="C26" i="164"/>
  <c r="G25" i="164"/>
  <c r="G24" i="164"/>
  <c r="D24" i="164"/>
  <c r="F58" i="51" s="1"/>
  <c r="F23" i="164"/>
  <c r="H23" i="164"/>
  <c r="F22" i="164"/>
  <c r="H22" i="164"/>
  <c r="I22" i="164" s="1"/>
  <c r="F21" i="164"/>
  <c r="H21" i="164"/>
  <c r="H20" i="164"/>
  <c r="F19" i="164"/>
  <c r="I19" i="164" s="1"/>
  <c r="H19" i="164"/>
  <c r="F18" i="164"/>
  <c r="H18" i="164"/>
  <c r="F17" i="164"/>
  <c r="I17" i="164" s="1"/>
  <c r="H17" i="164"/>
  <c r="F16" i="164"/>
  <c r="H16" i="164"/>
  <c r="F15" i="164"/>
  <c r="I15" i="164" s="1"/>
  <c r="H15" i="164"/>
  <c r="F14" i="164"/>
  <c r="H14" i="164"/>
  <c r="F13" i="164"/>
  <c r="H13" i="164"/>
  <c r="F12" i="164"/>
  <c r="H12" i="164"/>
  <c r="G11" i="164"/>
  <c r="G10" i="164"/>
  <c r="A4" i="164"/>
  <c r="A3" i="164"/>
  <c r="I61" i="163"/>
  <c r="F59" i="163"/>
  <c r="I59" i="163" s="1"/>
  <c r="I58" i="163"/>
  <c r="F57" i="163"/>
  <c r="I57" i="163" s="1"/>
  <c r="F55" i="163"/>
  <c r="F53" i="163"/>
  <c r="I53" i="163" s="1"/>
  <c r="F52" i="163"/>
  <c r="I52" i="163" s="1"/>
  <c r="F51" i="163"/>
  <c r="F50" i="163"/>
  <c r="I50" i="163" s="1"/>
  <c r="G47" i="163"/>
  <c r="C47" i="163"/>
  <c r="H46" i="163"/>
  <c r="H45" i="163"/>
  <c r="E45" i="163"/>
  <c r="F45" i="163" s="1"/>
  <c r="I45" i="163" s="1"/>
  <c r="H44" i="163"/>
  <c r="H43" i="163"/>
  <c r="E43" i="163"/>
  <c r="F43" i="163" s="1"/>
  <c r="H42" i="163"/>
  <c r="H41" i="163"/>
  <c r="E41" i="163"/>
  <c r="F41" i="163" s="1"/>
  <c r="I41" i="163" s="1"/>
  <c r="H40" i="163"/>
  <c r="H38" i="163"/>
  <c r="E38" i="163"/>
  <c r="F38" i="163" s="1"/>
  <c r="H37" i="163"/>
  <c r="H36" i="163"/>
  <c r="E36" i="163"/>
  <c r="F36" i="163" s="1"/>
  <c r="I36" i="163" s="1"/>
  <c r="H35" i="163"/>
  <c r="G34" i="163"/>
  <c r="H31" i="163"/>
  <c r="F31" i="163"/>
  <c r="C31" i="163"/>
  <c r="H30" i="163"/>
  <c r="F30" i="163"/>
  <c r="I30" i="163" s="1"/>
  <c r="C30" i="163"/>
  <c r="H29" i="163"/>
  <c r="F29" i="163"/>
  <c r="C29" i="163"/>
  <c r="H28" i="163"/>
  <c r="F28" i="163"/>
  <c r="I28" i="163" s="1"/>
  <c r="C28" i="163"/>
  <c r="H27" i="163"/>
  <c r="F27" i="163"/>
  <c r="C27" i="163"/>
  <c r="H26" i="163"/>
  <c r="F26" i="163"/>
  <c r="C26" i="163"/>
  <c r="G25" i="163"/>
  <c r="G24" i="163"/>
  <c r="D24" i="163"/>
  <c r="F57" i="51" s="1"/>
  <c r="F23" i="163"/>
  <c r="F22" i="163"/>
  <c r="F21" i="163"/>
  <c r="F20" i="163"/>
  <c r="F19" i="163"/>
  <c r="F18" i="163"/>
  <c r="F17" i="163"/>
  <c r="F16" i="163"/>
  <c r="F15" i="163"/>
  <c r="F14" i="163"/>
  <c r="F13" i="163"/>
  <c r="F12" i="163"/>
  <c r="G11" i="163"/>
  <c r="G10" i="163"/>
  <c r="A4" i="163"/>
  <c r="A3" i="163"/>
  <c r="I61" i="162"/>
  <c r="I59" i="162"/>
  <c r="F59" i="162"/>
  <c r="I58" i="162"/>
  <c r="I57" i="162"/>
  <c r="F57" i="162"/>
  <c r="F55" i="162"/>
  <c r="I53" i="162"/>
  <c r="F53" i="162"/>
  <c r="I52" i="162"/>
  <c r="F52" i="162"/>
  <c r="F51" i="162"/>
  <c r="I50" i="162"/>
  <c r="F50" i="162"/>
  <c r="G47" i="162"/>
  <c r="C47" i="162"/>
  <c r="H46" i="162"/>
  <c r="E46" i="162"/>
  <c r="F46" i="162" s="1"/>
  <c r="I46" i="162" s="1"/>
  <c r="H45" i="162"/>
  <c r="F45" i="162"/>
  <c r="I45" i="162" s="1"/>
  <c r="E45" i="162"/>
  <c r="H44" i="162"/>
  <c r="E44" i="162"/>
  <c r="F44" i="162" s="1"/>
  <c r="I44" i="162" s="1"/>
  <c r="H43" i="162"/>
  <c r="F43" i="162"/>
  <c r="I43" i="162" s="1"/>
  <c r="E43" i="162"/>
  <c r="H42" i="162"/>
  <c r="E42" i="162"/>
  <c r="F42" i="162" s="1"/>
  <c r="I42" i="162" s="1"/>
  <c r="H41" i="162"/>
  <c r="F41" i="162"/>
  <c r="I41" i="162" s="1"/>
  <c r="E41" i="162"/>
  <c r="H40" i="162"/>
  <c r="E40" i="162"/>
  <c r="F40" i="162" s="1"/>
  <c r="I40" i="162" s="1"/>
  <c r="H38" i="162"/>
  <c r="E38" i="162"/>
  <c r="F38" i="162" s="1"/>
  <c r="I38" i="162" s="1"/>
  <c r="H37" i="162"/>
  <c r="F37" i="162"/>
  <c r="I37" i="162" s="1"/>
  <c r="E37" i="162"/>
  <c r="H36" i="162"/>
  <c r="E36" i="162"/>
  <c r="F36" i="162" s="1"/>
  <c r="I36" i="162" s="1"/>
  <c r="H35" i="162"/>
  <c r="E35" i="162"/>
  <c r="G34" i="162"/>
  <c r="H31" i="162"/>
  <c r="F31" i="162"/>
  <c r="I31" i="162" s="1"/>
  <c r="C31" i="162"/>
  <c r="H30" i="162"/>
  <c r="F30" i="162"/>
  <c r="I30" i="162" s="1"/>
  <c r="C30" i="162"/>
  <c r="H29" i="162"/>
  <c r="F29" i="162"/>
  <c r="I29" i="162" s="1"/>
  <c r="C29" i="162"/>
  <c r="H28" i="162"/>
  <c r="F28" i="162"/>
  <c r="I28" i="162" s="1"/>
  <c r="C28" i="162"/>
  <c r="H27" i="162"/>
  <c r="F27" i="162"/>
  <c r="I27" i="162" s="1"/>
  <c r="C27" i="162"/>
  <c r="H26" i="162"/>
  <c r="F26" i="162"/>
  <c r="C26" i="162"/>
  <c r="G25" i="162"/>
  <c r="G24" i="162"/>
  <c r="D24" i="162"/>
  <c r="F56" i="51" s="1"/>
  <c r="F23" i="162"/>
  <c r="F22" i="162"/>
  <c r="F21" i="162"/>
  <c r="F20" i="162"/>
  <c r="F19" i="162"/>
  <c r="F18" i="162"/>
  <c r="F17" i="162"/>
  <c r="F16" i="162"/>
  <c r="F15" i="162"/>
  <c r="F14" i="162"/>
  <c r="F13" i="162"/>
  <c r="F12" i="162"/>
  <c r="G11" i="162"/>
  <c r="G10" i="162"/>
  <c r="A4" i="162"/>
  <c r="A3" i="162"/>
  <c r="I61" i="161"/>
  <c r="F59" i="161"/>
  <c r="I59" i="161" s="1"/>
  <c r="I58" i="161"/>
  <c r="I57" i="161"/>
  <c r="F57" i="161"/>
  <c r="F55" i="161"/>
  <c r="F53" i="161"/>
  <c r="I53" i="161" s="1"/>
  <c r="F52" i="161"/>
  <c r="I52" i="161" s="1"/>
  <c r="F51" i="161"/>
  <c r="I50" i="161"/>
  <c r="F50" i="161"/>
  <c r="G47" i="161"/>
  <c r="C47" i="161"/>
  <c r="H46" i="161"/>
  <c r="E46" i="161"/>
  <c r="F46" i="161" s="1"/>
  <c r="H44" i="161"/>
  <c r="E44" i="161"/>
  <c r="F44" i="161" s="1"/>
  <c r="H42" i="161"/>
  <c r="E42" i="161"/>
  <c r="F42" i="161" s="1"/>
  <c r="H40" i="161"/>
  <c r="E40" i="161"/>
  <c r="F40" i="161" s="1"/>
  <c r="H37" i="161"/>
  <c r="E37" i="161"/>
  <c r="F37" i="161" s="1"/>
  <c r="H35" i="161"/>
  <c r="E35" i="161"/>
  <c r="G34" i="161"/>
  <c r="H31" i="161"/>
  <c r="F31" i="161"/>
  <c r="I31" i="161" s="1"/>
  <c r="C31" i="161"/>
  <c r="H30" i="161"/>
  <c r="F30" i="161"/>
  <c r="I30" i="161" s="1"/>
  <c r="C30" i="161"/>
  <c r="H29" i="161"/>
  <c r="F29" i="161"/>
  <c r="I29" i="161" s="1"/>
  <c r="C29" i="161"/>
  <c r="H28" i="161"/>
  <c r="F28" i="161"/>
  <c r="I28" i="161" s="1"/>
  <c r="C28" i="161"/>
  <c r="H27" i="161"/>
  <c r="F27" i="161"/>
  <c r="I27" i="161" s="1"/>
  <c r="C27" i="161"/>
  <c r="H26" i="161"/>
  <c r="H33" i="161" s="1"/>
  <c r="F26" i="161"/>
  <c r="F33" i="161" s="1"/>
  <c r="C26" i="161"/>
  <c r="G25" i="161"/>
  <c r="G24" i="161"/>
  <c r="D24" i="161"/>
  <c r="F55" i="51" s="1"/>
  <c r="F23" i="161"/>
  <c r="H23" i="161"/>
  <c r="I23" i="161" s="1"/>
  <c r="F22" i="161"/>
  <c r="H22" i="161"/>
  <c r="F21" i="161"/>
  <c r="H21" i="161"/>
  <c r="I21" i="161" s="1"/>
  <c r="H20" i="161"/>
  <c r="F19" i="161"/>
  <c r="H19" i="161"/>
  <c r="F18" i="161"/>
  <c r="H18" i="161"/>
  <c r="F17" i="161"/>
  <c r="H17" i="161"/>
  <c r="I17" i="161" s="1"/>
  <c r="F16" i="161"/>
  <c r="H16" i="161"/>
  <c r="F15" i="161"/>
  <c r="H15" i="161"/>
  <c r="I15" i="161" s="1"/>
  <c r="F14" i="161"/>
  <c r="H14" i="161"/>
  <c r="F13" i="161"/>
  <c r="H13" i="161"/>
  <c r="F12" i="161"/>
  <c r="H12" i="161"/>
  <c r="G11" i="161"/>
  <c r="G10" i="161"/>
  <c r="A4" i="161"/>
  <c r="A3" i="161"/>
  <c r="I61" i="160"/>
  <c r="I59" i="160"/>
  <c r="F59" i="160"/>
  <c r="I58" i="160"/>
  <c r="F57" i="160"/>
  <c r="I57" i="160" s="1"/>
  <c r="F55" i="160"/>
  <c r="I53" i="160"/>
  <c r="F53" i="160"/>
  <c r="I52" i="160"/>
  <c r="F52" i="160"/>
  <c r="F51" i="160"/>
  <c r="F50" i="160"/>
  <c r="I50" i="160" s="1"/>
  <c r="G47" i="160"/>
  <c r="C47" i="160"/>
  <c r="H45" i="160"/>
  <c r="E45" i="160"/>
  <c r="F45" i="160" s="1"/>
  <c r="H43" i="160"/>
  <c r="E43" i="160"/>
  <c r="F43" i="160" s="1"/>
  <c r="H41" i="160"/>
  <c r="E41" i="160"/>
  <c r="F41" i="160" s="1"/>
  <c r="H38" i="160"/>
  <c r="E38" i="160"/>
  <c r="F38" i="160" s="1"/>
  <c r="H36" i="160"/>
  <c r="E36" i="160"/>
  <c r="F36" i="160" s="1"/>
  <c r="G34" i="160"/>
  <c r="H31" i="160"/>
  <c r="F31" i="160"/>
  <c r="I31" i="160" s="1"/>
  <c r="C31" i="160"/>
  <c r="H30" i="160"/>
  <c r="F30" i="160"/>
  <c r="C30" i="160"/>
  <c r="H29" i="160"/>
  <c r="F29" i="160"/>
  <c r="I29" i="160" s="1"/>
  <c r="C29" i="160"/>
  <c r="H28" i="160"/>
  <c r="F28" i="160"/>
  <c r="C28" i="160"/>
  <c r="H27" i="160"/>
  <c r="F27" i="160"/>
  <c r="I27" i="160" s="1"/>
  <c r="C27" i="160"/>
  <c r="H26" i="160"/>
  <c r="H33" i="160" s="1"/>
  <c r="F26" i="160"/>
  <c r="C26" i="160"/>
  <c r="G25" i="160"/>
  <c r="G24" i="160"/>
  <c r="D24" i="160"/>
  <c r="F54" i="51" s="1"/>
  <c r="G11" i="160"/>
  <c r="G10" i="160"/>
  <c r="A4" i="160"/>
  <c r="A3" i="160"/>
  <c r="I61" i="159"/>
  <c r="F59" i="159"/>
  <c r="I59" i="159" s="1"/>
  <c r="I58" i="159"/>
  <c r="I57" i="159"/>
  <c r="F57" i="159"/>
  <c r="F55" i="159"/>
  <c r="F53" i="159"/>
  <c r="I53" i="159" s="1"/>
  <c r="F52" i="159"/>
  <c r="I52" i="159" s="1"/>
  <c r="F51" i="159"/>
  <c r="I50" i="159"/>
  <c r="F50" i="159"/>
  <c r="G47" i="159"/>
  <c r="C47" i="159"/>
  <c r="H46" i="159"/>
  <c r="E46" i="159"/>
  <c r="F46" i="159" s="1"/>
  <c r="H44" i="159"/>
  <c r="E44" i="159"/>
  <c r="F44" i="159" s="1"/>
  <c r="H42" i="159"/>
  <c r="E42" i="159"/>
  <c r="F42" i="159" s="1"/>
  <c r="H40" i="159"/>
  <c r="E40" i="159"/>
  <c r="F40" i="159" s="1"/>
  <c r="H37" i="159"/>
  <c r="E37" i="159"/>
  <c r="F37" i="159" s="1"/>
  <c r="H35" i="159"/>
  <c r="E35" i="159"/>
  <c r="G34" i="159"/>
  <c r="H31" i="159"/>
  <c r="F31" i="159"/>
  <c r="I31" i="159" s="1"/>
  <c r="C31" i="159"/>
  <c r="H30" i="159"/>
  <c r="F30" i="159"/>
  <c r="C30" i="159"/>
  <c r="H29" i="159"/>
  <c r="I29" i="183" s="1"/>
  <c r="F29" i="159"/>
  <c r="C29" i="159"/>
  <c r="H28" i="159"/>
  <c r="I28" i="183" s="1"/>
  <c r="F28" i="159"/>
  <c r="C28" i="159"/>
  <c r="H27" i="159"/>
  <c r="I27" i="183" s="1"/>
  <c r="F27" i="159"/>
  <c r="C27" i="159"/>
  <c r="H26" i="159"/>
  <c r="F26" i="159"/>
  <c r="F33" i="159" s="1"/>
  <c r="C26" i="159"/>
  <c r="G25" i="159"/>
  <c r="G24" i="159"/>
  <c r="D24" i="159"/>
  <c r="F53" i="51" s="1"/>
  <c r="F23" i="159"/>
  <c r="H23" i="159"/>
  <c r="I23" i="159" s="1"/>
  <c r="F22" i="159"/>
  <c r="H22" i="159"/>
  <c r="F21" i="159"/>
  <c r="H21" i="159"/>
  <c r="I21" i="159" s="1"/>
  <c r="F20" i="159"/>
  <c r="H20" i="159"/>
  <c r="F19" i="159"/>
  <c r="H19" i="159"/>
  <c r="I19" i="159" s="1"/>
  <c r="F18" i="159"/>
  <c r="H18" i="159"/>
  <c r="F17" i="159"/>
  <c r="H17" i="159"/>
  <c r="I17" i="159" s="1"/>
  <c r="F16" i="159"/>
  <c r="H16" i="159"/>
  <c r="F15" i="159"/>
  <c r="H15" i="159"/>
  <c r="I15" i="159" s="1"/>
  <c r="F14" i="159"/>
  <c r="H14" i="159"/>
  <c r="F13" i="159"/>
  <c r="H13" i="159"/>
  <c r="F12" i="159"/>
  <c r="H12" i="159"/>
  <c r="G11" i="159"/>
  <c r="G10" i="159"/>
  <c r="A4" i="159"/>
  <c r="A3" i="159"/>
  <c r="I61" i="158"/>
  <c r="I59" i="158"/>
  <c r="F59" i="158"/>
  <c r="I58" i="158"/>
  <c r="F57" i="158"/>
  <c r="I57" i="158" s="1"/>
  <c r="F55" i="158"/>
  <c r="I53" i="158"/>
  <c r="F53" i="158"/>
  <c r="I52" i="158"/>
  <c r="F52" i="158"/>
  <c r="F51" i="158"/>
  <c r="F50" i="158"/>
  <c r="I50" i="158" s="1"/>
  <c r="G47" i="158"/>
  <c r="C47" i="158"/>
  <c r="H45" i="158"/>
  <c r="E45" i="158"/>
  <c r="F45" i="158" s="1"/>
  <c r="H43" i="158"/>
  <c r="E43" i="158"/>
  <c r="F43" i="158" s="1"/>
  <c r="H41" i="158"/>
  <c r="E41" i="158"/>
  <c r="F41" i="158" s="1"/>
  <c r="H38" i="158"/>
  <c r="E38" i="158"/>
  <c r="F38" i="158" s="1"/>
  <c r="H36" i="158"/>
  <c r="E36" i="158"/>
  <c r="F36" i="158" s="1"/>
  <c r="G34" i="158"/>
  <c r="H31" i="158"/>
  <c r="F31" i="158"/>
  <c r="I31" i="158" s="1"/>
  <c r="C31" i="158"/>
  <c r="H30" i="158"/>
  <c r="F30" i="158"/>
  <c r="C30" i="158"/>
  <c r="H29" i="158"/>
  <c r="F29" i="158"/>
  <c r="I29" i="158" s="1"/>
  <c r="C29" i="158"/>
  <c r="H28" i="158"/>
  <c r="F28" i="158"/>
  <c r="C28" i="158"/>
  <c r="H27" i="158"/>
  <c r="F27" i="158"/>
  <c r="I27" i="158" s="1"/>
  <c r="C27" i="158"/>
  <c r="H26" i="158"/>
  <c r="F26" i="158"/>
  <c r="C26" i="158"/>
  <c r="G25" i="158"/>
  <c r="G24" i="158"/>
  <c r="D24" i="158"/>
  <c r="F52" i="51" s="1"/>
  <c r="F23" i="158"/>
  <c r="F22" i="158"/>
  <c r="F21" i="158"/>
  <c r="F20" i="158"/>
  <c r="F19" i="158"/>
  <c r="F18" i="158"/>
  <c r="F17" i="158"/>
  <c r="F16" i="158"/>
  <c r="F15" i="158"/>
  <c r="F14" i="158"/>
  <c r="F13" i="158"/>
  <c r="F12" i="158"/>
  <c r="G11" i="158"/>
  <c r="G10" i="158"/>
  <c r="A4" i="158"/>
  <c r="A3" i="158"/>
  <c r="I61" i="157"/>
  <c r="F59" i="157"/>
  <c r="I59" i="157" s="1"/>
  <c r="I58" i="157"/>
  <c r="I57" i="157"/>
  <c r="F57" i="157"/>
  <c r="F55" i="157"/>
  <c r="F53" i="157"/>
  <c r="I53" i="157" s="1"/>
  <c r="F52" i="157"/>
  <c r="I52" i="157" s="1"/>
  <c r="F51" i="157"/>
  <c r="I50" i="157"/>
  <c r="F50" i="157"/>
  <c r="G47" i="157"/>
  <c r="C47" i="157"/>
  <c r="H46" i="157"/>
  <c r="E46" i="157"/>
  <c r="F46" i="157" s="1"/>
  <c r="H44" i="157"/>
  <c r="E44" i="157"/>
  <c r="F44" i="157" s="1"/>
  <c r="H42" i="157"/>
  <c r="E42" i="157"/>
  <c r="F42" i="157" s="1"/>
  <c r="H40" i="157"/>
  <c r="E40" i="157"/>
  <c r="F40" i="157" s="1"/>
  <c r="H37" i="157"/>
  <c r="E37" i="157"/>
  <c r="F37" i="157" s="1"/>
  <c r="H35" i="157"/>
  <c r="E35" i="157"/>
  <c r="G34" i="157"/>
  <c r="H31" i="157"/>
  <c r="F31" i="157"/>
  <c r="I31" i="157" s="1"/>
  <c r="C31" i="157"/>
  <c r="H30" i="157"/>
  <c r="F30" i="157"/>
  <c r="C30" i="157"/>
  <c r="H29" i="157"/>
  <c r="F29" i="157"/>
  <c r="I29" i="157" s="1"/>
  <c r="C29" i="157"/>
  <c r="H28" i="157"/>
  <c r="F28" i="157"/>
  <c r="C28" i="157"/>
  <c r="H27" i="157"/>
  <c r="F27" i="157"/>
  <c r="I27" i="157" s="1"/>
  <c r="C27" i="157"/>
  <c r="H26" i="157"/>
  <c r="H33" i="157" s="1"/>
  <c r="F26" i="157"/>
  <c r="C26" i="157"/>
  <c r="G25" i="157"/>
  <c r="G24" i="157"/>
  <c r="D24" i="157"/>
  <c r="F51" i="51" s="1"/>
  <c r="F23" i="157"/>
  <c r="H23" i="157"/>
  <c r="F22" i="157"/>
  <c r="H22" i="157"/>
  <c r="F21" i="157"/>
  <c r="H21" i="157"/>
  <c r="H20" i="157"/>
  <c r="F19" i="157"/>
  <c r="H19" i="157"/>
  <c r="F18" i="157"/>
  <c r="H18" i="157"/>
  <c r="F17" i="157"/>
  <c r="H17" i="157"/>
  <c r="F16" i="157"/>
  <c r="H16" i="157"/>
  <c r="F15" i="157"/>
  <c r="H15" i="157"/>
  <c r="F14" i="157"/>
  <c r="H14" i="157"/>
  <c r="F13" i="157"/>
  <c r="H13" i="157"/>
  <c r="F12" i="157"/>
  <c r="H12" i="157"/>
  <c r="G11" i="157"/>
  <c r="G10" i="157"/>
  <c r="A4" i="157"/>
  <c r="A3" i="157"/>
  <c r="I61" i="156"/>
  <c r="I59" i="156"/>
  <c r="F59" i="156"/>
  <c r="I58" i="156"/>
  <c r="F57" i="156"/>
  <c r="I57" i="156" s="1"/>
  <c r="F55" i="156"/>
  <c r="I53" i="156"/>
  <c r="F53" i="156"/>
  <c r="I52" i="156"/>
  <c r="F52" i="156"/>
  <c r="F51" i="156"/>
  <c r="F50" i="156"/>
  <c r="I50" i="156" s="1"/>
  <c r="G47" i="156"/>
  <c r="C47" i="156"/>
  <c r="H45" i="156"/>
  <c r="E45" i="156"/>
  <c r="F45" i="156" s="1"/>
  <c r="H43" i="156"/>
  <c r="E43" i="156"/>
  <c r="F43" i="156" s="1"/>
  <c r="H41" i="156"/>
  <c r="E41" i="156"/>
  <c r="F41" i="156" s="1"/>
  <c r="H38" i="156"/>
  <c r="E38" i="156"/>
  <c r="F38" i="156" s="1"/>
  <c r="H36" i="156"/>
  <c r="E36" i="156"/>
  <c r="F36" i="156" s="1"/>
  <c r="G34" i="156"/>
  <c r="H31" i="156"/>
  <c r="F31" i="156"/>
  <c r="C31" i="156"/>
  <c r="H30" i="156"/>
  <c r="F30" i="156"/>
  <c r="C30" i="156"/>
  <c r="H29" i="156"/>
  <c r="F29" i="156"/>
  <c r="C29" i="156"/>
  <c r="H28" i="156"/>
  <c r="F28" i="156"/>
  <c r="C28" i="156"/>
  <c r="H27" i="156"/>
  <c r="F27" i="156"/>
  <c r="C27" i="156"/>
  <c r="H26" i="156"/>
  <c r="F26" i="156"/>
  <c r="C26" i="156"/>
  <c r="G25" i="156"/>
  <c r="G24" i="156"/>
  <c r="D24" i="156"/>
  <c r="F50" i="51" s="1"/>
  <c r="F17" i="156"/>
  <c r="F16" i="156"/>
  <c r="F15" i="156"/>
  <c r="F14" i="156"/>
  <c r="F13" i="156"/>
  <c r="F12" i="156"/>
  <c r="G11" i="156"/>
  <c r="G10" i="156"/>
  <c r="A4" i="156"/>
  <c r="A3" i="156"/>
  <c r="I61" i="155"/>
  <c r="I59" i="155"/>
  <c r="F59" i="155"/>
  <c r="I58" i="155"/>
  <c r="F57" i="155"/>
  <c r="I57" i="155" s="1"/>
  <c r="F55" i="155"/>
  <c r="F53" i="155"/>
  <c r="I53" i="155" s="1"/>
  <c r="F52" i="155"/>
  <c r="I52" i="155" s="1"/>
  <c r="F51" i="155"/>
  <c r="I50" i="155"/>
  <c r="F50" i="155"/>
  <c r="G47" i="155"/>
  <c r="C47" i="155"/>
  <c r="H46" i="155"/>
  <c r="H45" i="155"/>
  <c r="E45" i="155"/>
  <c r="F45" i="155" s="1"/>
  <c r="I45" i="155" s="1"/>
  <c r="H44" i="155"/>
  <c r="H43" i="155"/>
  <c r="E43" i="155"/>
  <c r="F43" i="155" s="1"/>
  <c r="H42" i="155"/>
  <c r="H41" i="155"/>
  <c r="E41" i="155"/>
  <c r="F41" i="155" s="1"/>
  <c r="I41" i="155" s="1"/>
  <c r="H40" i="155"/>
  <c r="H38" i="155"/>
  <c r="E38" i="155"/>
  <c r="F38" i="155" s="1"/>
  <c r="H37" i="155"/>
  <c r="H36" i="155"/>
  <c r="E36" i="155"/>
  <c r="F36" i="155" s="1"/>
  <c r="H35" i="155"/>
  <c r="G34" i="155"/>
  <c r="H31" i="155"/>
  <c r="F31" i="155"/>
  <c r="I31" i="155" s="1"/>
  <c r="C31" i="155"/>
  <c r="H30" i="155"/>
  <c r="F30" i="155"/>
  <c r="C30" i="155"/>
  <c r="H29" i="155"/>
  <c r="F29" i="155"/>
  <c r="I29" i="155" s="1"/>
  <c r="C29" i="155"/>
  <c r="H28" i="155"/>
  <c r="F28" i="155"/>
  <c r="I28" i="155" s="1"/>
  <c r="C28" i="155"/>
  <c r="H27" i="155"/>
  <c r="F27" i="155"/>
  <c r="I27" i="155" s="1"/>
  <c r="C27" i="155"/>
  <c r="H26" i="155"/>
  <c r="F26" i="155"/>
  <c r="C26" i="155"/>
  <c r="G25" i="155"/>
  <c r="G24" i="155"/>
  <c r="D24" i="155"/>
  <c r="F49" i="51" s="1"/>
  <c r="F23" i="155"/>
  <c r="F22" i="155"/>
  <c r="F21" i="155"/>
  <c r="F20" i="155"/>
  <c r="F19" i="155"/>
  <c r="F18" i="155"/>
  <c r="F17" i="155"/>
  <c r="F16" i="155"/>
  <c r="F15" i="155"/>
  <c r="F14" i="155"/>
  <c r="F13" i="155"/>
  <c r="F12" i="155"/>
  <c r="G11" i="155"/>
  <c r="G10" i="155"/>
  <c r="A4" i="155"/>
  <c r="A3" i="155"/>
  <c r="I61" i="154"/>
  <c r="F59" i="154"/>
  <c r="I59" i="154" s="1"/>
  <c r="I58" i="154"/>
  <c r="F57" i="154"/>
  <c r="I57" i="154" s="1"/>
  <c r="F55" i="154"/>
  <c r="F53" i="154"/>
  <c r="I53" i="154" s="1"/>
  <c r="F52" i="154"/>
  <c r="I52" i="154" s="1"/>
  <c r="F51" i="154"/>
  <c r="I50" i="154"/>
  <c r="F50" i="154"/>
  <c r="G47" i="154"/>
  <c r="C47" i="154"/>
  <c r="E46" i="154"/>
  <c r="F46" i="154" s="1"/>
  <c r="I46" i="154" s="1"/>
  <c r="H46" i="154"/>
  <c r="H45" i="154"/>
  <c r="H44" i="154"/>
  <c r="H43" i="154"/>
  <c r="E43" i="154"/>
  <c r="F43" i="154" s="1"/>
  <c r="I43" i="154" s="1"/>
  <c r="H42" i="154"/>
  <c r="H41" i="154"/>
  <c r="E41" i="154"/>
  <c r="F41" i="154" s="1"/>
  <c r="I41" i="154" s="1"/>
  <c r="H40" i="154"/>
  <c r="H38" i="154"/>
  <c r="E38" i="154"/>
  <c r="F38" i="154" s="1"/>
  <c r="I38" i="154" s="1"/>
  <c r="H37" i="154"/>
  <c r="H36" i="154"/>
  <c r="E36" i="154"/>
  <c r="F36" i="154" s="1"/>
  <c r="I36" i="154" s="1"/>
  <c r="H35" i="154"/>
  <c r="H47" i="154" s="1"/>
  <c r="G34" i="154"/>
  <c r="H31" i="154"/>
  <c r="F31" i="154"/>
  <c r="C31" i="154"/>
  <c r="H30" i="154"/>
  <c r="F30" i="154"/>
  <c r="C30" i="154"/>
  <c r="H29" i="154"/>
  <c r="F29" i="154"/>
  <c r="I29" i="154" s="1"/>
  <c r="C29" i="154"/>
  <c r="H28" i="154"/>
  <c r="F28" i="154"/>
  <c r="C28" i="154"/>
  <c r="H27" i="154"/>
  <c r="F27" i="154"/>
  <c r="I27" i="154" s="1"/>
  <c r="C27" i="154"/>
  <c r="H26" i="154"/>
  <c r="H33" i="154" s="1"/>
  <c r="F26" i="154"/>
  <c r="C26" i="154"/>
  <c r="G25" i="154"/>
  <c r="G24" i="154"/>
  <c r="D24" i="154"/>
  <c r="F48" i="51" s="1"/>
  <c r="F23" i="154"/>
  <c r="F22" i="154"/>
  <c r="F21" i="154"/>
  <c r="F20" i="154"/>
  <c r="F19" i="154"/>
  <c r="F18" i="154"/>
  <c r="F17" i="154"/>
  <c r="F16" i="154"/>
  <c r="F15" i="154"/>
  <c r="F14" i="154"/>
  <c r="F13" i="154"/>
  <c r="F12" i="154"/>
  <c r="G11" i="154"/>
  <c r="G10" i="154"/>
  <c r="A4" i="154"/>
  <c r="A3" i="154"/>
  <c r="I61" i="153"/>
  <c r="F59" i="153"/>
  <c r="I59" i="153" s="1"/>
  <c r="I58" i="153"/>
  <c r="I57" i="153"/>
  <c r="F57" i="153"/>
  <c r="F55" i="153"/>
  <c r="F53" i="153"/>
  <c r="I53" i="153" s="1"/>
  <c r="F52" i="153"/>
  <c r="I52" i="153" s="1"/>
  <c r="F51" i="153"/>
  <c r="I50" i="153"/>
  <c r="F50" i="153"/>
  <c r="G47" i="153"/>
  <c r="C47" i="153"/>
  <c r="H46" i="153"/>
  <c r="E46" i="153"/>
  <c r="F46" i="153" s="1"/>
  <c r="I46" i="153" s="1"/>
  <c r="H45" i="153"/>
  <c r="H44" i="153"/>
  <c r="E44" i="153"/>
  <c r="F44" i="153" s="1"/>
  <c r="I44" i="153" s="1"/>
  <c r="H43" i="153"/>
  <c r="H42" i="153"/>
  <c r="E42" i="153"/>
  <c r="F42" i="153" s="1"/>
  <c r="I42" i="153" s="1"/>
  <c r="H41" i="153"/>
  <c r="H40" i="153"/>
  <c r="E40" i="153"/>
  <c r="F40" i="153" s="1"/>
  <c r="H38" i="153"/>
  <c r="H37" i="153"/>
  <c r="E37" i="153"/>
  <c r="F37" i="153" s="1"/>
  <c r="I37" i="153" s="1"/>
  <c r="H36" i="153"/>
  <c r="H35" i="153"/>
  <c r="E35" i="153"/>
  <c r="G34" i="153"/>
  <c r="H31" i="153"/>
  <c r="F31" i="153"/>
  <c r="G31" i="182" s="1"/>
  <c r="J31" i="182" s="1"/>
  <c r="C31" i="153"/>
  <c r="H30" i="153"/>
  <c r="F30" i="153"/>
  <c r="C30" i="153"/>
  <c r="H29" i="153"/>
  <c r="F29" i="153"/>
  <c r="G29" i="182" s="1"/>
  <c r="J29" i="182" s="1"/>
  <c r="C29" i="153"/>
  <c r="H28" i="153"/>
  <c r="F28" i="153"/>
  <c r="C28" i="153"/>
  <c r="H27" i="153"/>
  <c r="F27" i="153"/>
  <c r="C27" i="153"/>
  <c r="H26" i="153"/>
  <c r="H33" i="153" s="1"/>
  <c r="F26" i="153"/>
  <c r="C26" i="153"/>
  <c r="G25" i="153"/>
  <c r="G24" i="153"/>
  <c r="D24" i="153"/>
  <c r="F47" i="51" s="1"/>
  <c r="H23" i="153"/>
  <c r="H22" i="153"/>
  <c r="H21" i="153"/>
  <c r="H20" i="153"/>
  <c r="H19" i="153"/>
  <c r="H18" i="153"/>
  <c r="H17" i="153"/>
  <c r="H16" i="153"/>
  <c r="H15" i="153"/>
  <c r="F14" i="153"/>
  <c r="F13" i="153"/>
  <c r="F12" i="153"/>
  <c r="G11" i="153"/>
  <c r="G10" i="153"/>
  <c r="A4" i="153"/>
  <c r="A3" i="153"/>
  <c r="I61" i="152"/>
  <c r="I59" i="152"/>
  <c r="F59" i="152"/>
  <c r="I58" i="152"/>
  <c r="F57" i="152"/>
  <c r="I57" i="152" s="1"/>
  <c r="F55" i="152"/>
  <c r="I53" i="152"/>
  <c r="F53" i="152"/>
  <c r="I52" i="152"/>
  <c r="F52" i="152"/>
  <c r="F51" i="152"/>
  <c r="F50" i="152"/>
  <c r="I50" i="152" s="1"/>
  <c r="G47" i="152"/>
  <c r="C47" i="152"/>
  <c r="H46" i="152"/>
  <c r="H45" i="152"/>
  <c r="E45" i="152"/>
  <c r="F45" i="152" s="1"/>
  <c r="H44" i="152"/>
  <c r="H43" i="152"/>
  <c r="E43" i="152"/>
  <c r="F43" i="152" s="1"/>
  <c r="H42" i="152"/>
  <c r="H41" i="152"/>
  <c r="E41" i="152"/>
  <c r="F41" i="152" s="1"/>
  <c r="H40" i="152"/>
  <c r="H38" i="152"/>
  <c r="E38" i="152"/>
  <c r="F38" i="152" s="1"/>
  <c r="H37" i="152"/>
  <c r="H36" i="152"/>
  <c r="E36" i="152"/>
  <c r="F36" i="152" s="1"/>
  <c r="I36" i="152" s="1"/>
  <c r="H35" i="152"/>
  <c r="G34" i="152"/>
  <c r="H31" i="152"/>
  <c r="F31" i="152"/>
  <c r="I31" i="152" s="1"/>
  <c r="C31" i="152"/>
  <c r="H30" i="152"/>
  <c r="F30" i="152"/>
  <c r="I30" i="152" s="1"/>
  <c r="C30" i="152"/>
  <c r="H29" i="152"/>
  <c r="F29" i="152"/>
  <c r="I29" i="152" s="1"/>
  <c r="C29" i="152"/>
  <c r="H28" i="152"/>
  <c r="F28" i="152"/>
  <c r="I28" i="152" s="1"/>
  <c r="C28" i="152"/>
  <c r="H27" i="152"/>
  <c r="F27" i="152"/>
  <c r="C27" i="152"/>
  <c r="H26" i="152"/>
  <c r="F26" i="152"/>
  <c r="C26" i="152"/>
  <c r="G25" i="152"/>
  <c r="G24" i="152"/>
  <c r="D24" i="152"/>
  <c r="F46" i="51" s="1"/>
  <c r="F23" i="152"/>
  <c r="F22" i="152"/>
  <c r="F21" i="152"/>
  <c r="F20" i="152"/>
  <c r="F19" i="152"/>
  <c r="F18" i="152"/>
  <c r="F17" i="152"/>
  <c r="F16" i="152"/>
  <c r="F15" i="152"/>
  <c r="F14" i="152"/>
  <c r="F13" i="152"/>
  <c r="F12" i="152"/>
  <c r="G11" i="152"/>
  <c r="G10" i="152"/>
  <c r="A4" i="152"/>
  <c r="A3" i="152"/>
  <c r="I61" i="151"/>
  <c r="I59" i="151"/>
  <c r="F59" i="151"/>
  <c r="I58" i="151"/>
  <c r="F57" i="151"/>
  <c r="I57" i="151" s="1"/>
  <c r="F55" i="151"/>
  <c r="I53" i="151"/>
  <c r="F53" i="151"/>
  <c r="I52" i="151"/>
  <c r="F52" i="151"/>
  <c r="F51" i="151"/>
  <c r="F50" i="151"/>
  <c r="I50" i="151" s="1"/>
  <c r="G47" i="151"/>
  <c r="C47" i="151"/>
  <c r="H46" i="151"/>
  <c r="H45" i="151"/>
  <c r="E45" i="151"/>
  <c r="F45" i="151" s="1"/>
  <c r="H44" i="151"/>
  <c r="H43" i="151"/>
  <c r="E43" i="151"/>
  <c r="F43" i="151" s="1"/>
  <c r="I43" i="151" s="1"/>
  <c r="H42" i="151"/>
  <c r="H41" i="151"/>
  <c r="E41" i="151"/>
  <c r="F41" i="151" s="1"/>
  <c r="H40" i="151"/>
  <c r="H38" i="151"/>
  <c r="E38" i="151"/>
  <c r="F38" i="151" s="1"/>
  <c r="H37" i="151"/>
  <c r="H36" i="151"/>
  <c r="E36" i="151"/>
  <c r="F36" i="151" s="1"/>
  <c r="H35" i="151"/>
  <c r="G34" i="151"/>
  <c r="H31" i="151"/>
  <c r="F31" i="151"/>
  <c r="C31" i="151"/>
  <c r="H30" i="151"/>
  <c r="F30" i="151"/>
  <c r="I30" i="151" s="1"/>
  <c r="C30" i="151"/>
  <c r="H29" i="151"/>
  <c r="F29" i="151"/>
  <c r="C29" i="151"/>
  <c r="H28" i="151"/>
  <c r="F28" i="151"/>
  <c r="I28" i="151" s="1"/>
  <c r="C28" i="151"/>
  <c r="H27" i="151"/>
  <c r="F27" i="151"/>
  <c r="C27" i="151"/>
  <c r="H26" i="151"/>
  <c r="F26" i="151"/>
  <c r="I26" i="151" s="1"/>
  <c r="C26" i="151"/>
  <c r="G25" i="151"/>
  <c r="G24" i="151"/>
  <c r="D24" i="151"/>
  <c r="F45" i="51" s="1"/>
  <c r="F23" i="151"/>
  <c r="F22" i="151"/>
  <c r="F21" i="151"/>
  <c r="F20" i="151"/>
  <c r="F19" i="151"/>
  <c r="F18" i="151"/>
  <c r="F17" i="151"/>
  <c r="F16" i="151"/>
  <c r="F15" i="151"/>
  <c r="F14" i="151"/>
  <c r="F13" i="151"/>
  <c r="F12" i="151"/>
  <c r="G11" i="151"/>
  <c r="G10" i="151"/>
  <c r="A4" i="151"/>
  <c r="A3" i="151"/>
  <c r="E46" i="143"/>
  <c r="I61" i="150"/>
  <c r="I59" i="150"/>
  <c r="F59" i="150"/>
  <c r="I58" i="150"/>
  <c r="I57" i="150"/>
  <c r="F57" i="150"/>
  <c r="F55" i="150"/>
  <c r="I53" i="150"/>
  <c r="F53" i="150"/>
  <c r="I52" i="150"/>
  <c r="F52" i="150"/>
  <c r="F51" i="150"/>
  <c r="I50" i="150"/>
  <c r="F50" i="150"/>
  <c r="G47" i="150"/>
  <c r="C47" i="150"/>
  <c r="H46" i="150"/>
  <c r="E46" i="150"/>
  <c r="F46" i="150" s="1"/>
  <c r="H45" i="150"/>
  <c r="E45" i="150"/>
  <c r="F45" i="150" s="1"/>
  <c r="I45" i="150" s="1"/>
  <c r="H44" i="150"/>
  <c r="E44" i="150"/>
  <c r="F44" i="150" s="1"/>
  <c r="H43" i="150"/>
  <c r="F43" i="150"/>
  <c r="I43" i="150" s="1"/>
  <c r="E43" i="150"/>
  <c r="H42" i="150"/>
  <c r="E42" i="150"/>
  <c r="F42" i="150" s="1"/>
  <c r="H41" i="150"/>
  <c r="E41" i="150"/>
  <c r="F41" i="150" s="1"/>
  <c r="H40" i="150"/>
  <c r="E40" i="150"/>
  <c r="F40" i="150" s="1"/>
  <c r="H38" i="150"/>
  <c r="F38" i="150"/>
  <c r="I38" i="150" s="1"/>
  <c r="E38" i="150"/>
  <c r="H37" i="150"/>
  <c r="E37" i="150"/>
  <c r="F37" i="150" s="1"/>
  <c r="H36" i="150"/>
  <c r="E36" i="150"/>
  <c r="F36" i="150" s="1"/>
  <c r="I36" i="150" s="1"/>
  <c r="H35" i="150"/>
  <c r="E35" i="150"/>
  <c r="G34" i="150"/>
  <c r="H31" i="150"/>
  <c r="F31" i="150"/>
  <c r="I31" i="150" s="1"/>
  <c r="C31" i="150"/>
  <c r="H30" i="150"/>
  <c r="F30" i="150"/>
  <c r="I30" i="150" s="1"/>
  <c r="C30" i="150"/>
  <c r="H29" i="150"/>
  <c r="F29" i="150"/>
  <c r="I29" i="150" s="1"/>
  <c r="C29" i="150"/>
  <c r="H28" i="150"/>
  <c r="F28" i="150"/>
  <c r="I28" i="150" s="1"/>
  <c r="C28" i="150"/>
  <c r="H27" i="150"/>
  <c r="F27" i="150"/>
  <c r="I27" i="150" s="1"/>
  <c r="C27" i="150"/>
  <c r="H26" i="150"/>
  <c r="F26" i="150"/>
  <c r="C26" i="150"/>
  <c r="G25" i="150"/>
  <c r="G24" i="150"/>
  <c r="D24" i="150"/>
  <c r="F44" i="51" s="1"/>
  <c r="H23" i="150"/>
  <c r="F23" i="150"/>
  <c r="H22" i="150"/>
  <c r="F22" i="150"/>
  <c r="H21" i="150"/>
  <c r="F21" i="150"/>
  <c r="F20" i="150"/>
  <c r="H19" i="150"/>
  <c r="F19" i="150"/>
  <c r="I19" i="150" s="1"/>
  <c r="H18" i="150"/>
  <c r="F18" i="150"/>
  <c r="I18" i="150" s="1"/>
  <c r="H17" i="150"/>
  <c r="F17" i="150"/>
  <c r="I17" i="150" s="1"/>
  <c r="H16" i="150"/>
  <c r="F16" i="150"/>
  <c r="I16" i="150" s="1"/>
  <c r="H15" i="150"/>
  <c r="F15" i="150"/>
  <c r="I15" i="150" s="1"/>
  <c r="H14" i="150"/>
  <c r="F14" i="150"/>
  <c r="H13" i="150"/>
  <c r="F13" i="150"/>
  <c r="H12" i="150"/>
  <c r="F12" i="150"/>
  <c r="G11" i="150"/>
  <c r="G10" i="150"/>
  <c r="A4" i="150"/>
  <c r="A3" i="150"/>
  <c r="I61" i="149"/>
  <c r="I59" i="149"/>
  <c r="F59" i="149"/>
  <c r="I58" i="149"/>
  <c r="I57" i="149"/>
  <c r="F57" i="149"/>
  <c r="F55" i="149"/>
  <c r="I53" i="149"/>
  <c r="F53" i="149"/>
  <c r="I52" i="149"/>
  <c r="F52" i="149"/>
  <c r="F51" i="149"/>
  <c r="I50" i="149"/>
  <c r="F50" i="149"/>
  <c r="G47" i="149"/>
  <c r="C47" i="149"/>
  <c r="H46" i="149"/>
  <c r="E46" i="149"/>
  <c r="F46" i="149" s="1"/>
  <c r="I46" i="149" s="1"/>
  <c r="H45" i="149"/>
  <c r="E45" i="149"/>
  <c r="F45" i="149" s="1"/>
  <c r="H43" i="149"/>
  <c r="E43" i="149"/>
  <c r="F43" i="149" s="1"/>
  <c r="H41" i="149"/>
  <c r="E41" i="149"/>
  <c r="F41" i="149" s="1"/>
  <c r="H38" i="149"/>
  <c r="E38" i="149"/>
  <c r="F38" i="149" s="1"/>
  <c r="H36" i="149"/>
  <c r="E36" i="149"/>
  <c r="F36" i="149" s="1"/>
  <c r="G34" i="149"/>
  <c r="H31" i="149"/>
  <c r="F31" i="149"/>
  <c r="I31" i="149" s="1"/>
  <c r="C31" i="149"/>
  <c r="H30" i="149"/>
  <c r="F30" i="149"/>
  <c r="C30" i="149"/>
  <c r="H29" i="149"/>
  <c r="F29" i="149"/>
  <c r="I29" i="149" s="1"/>
  <c r="C29" i="149"/>
  <c r="H28" i="149"/>
  <c r="F28" i="149"/>
  <c r="C28" i="149"/>
  <c r="H27" i="149"/>
  <c r="F27" i="149"/>
  <c r="I27" i="149" s="1"/>
  <c r="C27" i="149"/>
  <c r="H26" i="149"/>
  <c r="H33" i="149" s="1"/>
  <c r="F26" i="149"/>
  <c r="F33" i="149" s="1"/>
  <c r="C26" i="149"/>
  <c r="G25" i="149"/>
  <c r="G24" i="149"/>
  <c r="D24" i="149"/>
  <c r="F43" i="51" s="1"/>
  <c r="G11" i="149"/>
  <c r="G10" i="149"/>
  <c r="A4" i="149"/>
  <c r="A3" i="149"/>
  <c r="I61" i="148"/>
  <c r="F59" i="148"/>
  <c r="I59" i="148" s="1"/>
  <c r="I58" i="148"/>
  <c r="I57" i="148"/>
  <c r="F57" i="148"/>
  <c r="F55" i="148"/>
  <c r="F53" i="148"/>
  <c r="I53" i="148" s="1"/>
  <c r="F52" i="148"/>
  <c r="I52" i="148" s="1"/>
  <c r="F51" i="148"/>
  <c r="I50" i="148"/>
  <c r="F50" i="148"/>
  <c r="G47" i="148"/>
  <c r="C47" i="148"/>
  <c r="H46" i="148"/>
  <c r="E46" i="148"/>
  <c r="F46" i="148" s="1"/>
  <c r="I46" i="148" s="1"/>
  <c r="H44" i="148"/>
  <c r="E44" i="148"/>
  <c r="F44" i="148" s="1"/>
  <c r="I44" i="148" s="1"/>
  <c r="H42" i="148"/>
  <c r="E42" i="148"/>
  <c r="F42" i="148" s="1"/>
  <c r="I42" i="148" s="1"/>
  <c r="H40" i="148"/>
  <c r="E40" i="148"/>
  <c r="F40" i="148" s="1"/>
  <c r="I40" i="148" s="1"/>
  <c r="H37" i="148"/>
  <c r="E37" i="148"/>
  <c r="F37" i="148" s="1"/>
  <c r="I37" i="148" s="1"/>
  <c r="H35" i="148"/>
  <c r="E35" i="148"/>
  <c r="G34" i="148"/>
  <c r="H31" i="148"/>
  <c r="F31" i="148"/>
  <c r="C31" i="148"/>
  <c r="H30" i="148"/>
  <c r="F30" i="148"/>
  <c r="I30" i="148" s="1"/>
  <c r="C30" i="148"/>
  <c r="H29" i="148"/>
  <c r="F29" i="148"/>
  <c r="C29" i="148"/>
  <c r="H28" i="148"/>
  <c r="F28" i="148"/>
  <c r="I28" i="148" s="1"/>
  <c r="C28" i="148"/>
  <c r="H27" i="148"/>
  <c r="F27" i="148"/>
  <c r="C27" i="148"/>
  <c r="H26" i="148"/>
  <c r="F26" i="148"/>
  <c r="F33" i="148" s="1"/>
  <c r="C26" i="148"/>
  <c r="G25" i="148"/>
  <c r="G24" i="148"/>
  <c r="D24" i="148"/>
  <c r="F42" i="51" s="1"/>
  <c r="F23" i="148"/>
  <c r="I23" i="148" s="1"/>
  <c r="H23" i="148"/>
  <c r="F22" i="148"/>
  <c r="H22" i="148"/>
  <c r="F21" i="148"/>
  <c r="I21" i="148" s="1"/>
  <c r="H21" i="148"/>
  <c r="H20" i="148"/>
  <c r="F19" i="148"/>
  <c r="H19" i="148"/>
  <c r="F18" i="148"/>
  <c r="H18" i="148"/>
  <c r="I18" i="148" s="1"/>
  <c r="F17" i="148"/>
  <c r="H17" i="148"/>
  <c r="F16" i="148"/>
  <c r="H16" i="148"/>
  <c r="F15" i="148"/>
  <c r="H15" i="148"/>
  <c r="I15" i="148" s="1"/>
  <c r="F14" i="148"/>
  <c r="H14" i="148"/>
  <c r="F13" i="148"/>
  <c r="H13" i="148"/>
  <c r="F12" i="148"/>
  <c r="H12" i="148"/>
  <c r="G11" i="148"/>
  <c r="G10" i="148"/>
  <c r="A4" i="148"/>
  <c r="A3" i="148"/>
  <c r="I61" i="147"/>
  <c r="I59" i="147"/>
  <c r="F59" i="147"/>
  <c r="I58" i="147"/>
  <c r="F57" i="147"/>
  <c r="I57" i="147" s="1"/>
  <c r="F55" i="147"/>
  <c r="I53" i="147"/>
  <c r="F53" i="147"/>
  <c r="I52" i="147"/>
  <c r="F52" i="147"/>
  <c r="F51" i="147"/>
  <c r="F50" i="147"/>
  <c r="I50" i="147" s="1"/>
  <c r="C47" i="147"/>
  <c r="H45" i="147"/>
  <c r="E45" i="147"/>
  <c r="F45" i="147" s="1"/>
  <c r="I45" i="147" s="1"/>
  <c r="H43" i="147"/>
  <c r="E43" i="147"/>
  <c r="F43" i="147" s="1"/>
  <c r="I43" i="147" s="1"/>
  <c r="H41" i="147"/>
  <c r="E41" i="147"/>
  <c r="F41" i="147" s="1"/>
  <c r="I41" i="147" s="1"/>
  <c r="E38" i="147"/>
  <c r="H38" i="147"/>
  <c r="E37" i="147"/>
  <c r="E36" i="147"/>
  <c r="H35" i="180"/>
  <c r="E35" i="147"/>
  <c r="G34" i="147"/>
  <c r="H31" i="147"/>
  <c r="F31" i="147"/>
  <c r="C31" i="147"/>
  <c r="H30" i="147"/>
  <c r="I30" i="180" s="1"/>
  <c r="F30" i="147"/>
  <c r="C30" i="147"/>
  <c r="H29" i="147"/>
  <c r="F29" i="147"/>
  <c r="C29" i="147"/>
  <c r="H28" i="147"/>
  <c r="I28" i="180" s="1"/>
  <c r="F28" i="147"/>
  <c r="C28" i="147"/>
  <c r="H27" i="147"/>
  <c r="F27" i="147"/>
  <c r="C27" i="147"/>
  <c r="H26" i="147"/>
  <c r="F26" i="147"/>
  <c r="C26" i="147"/>
  <c r="G25" i="147"/>
  <c r="F23" i="147"/>
  <c r="I23" i="147" s="1"/>
  <c r="H23" i="147"/>
  <c r="F22" i="147"/>
  <c r="H22" i="147"/>
  <c r="F21" i="147"/>
  <c r="I21" i="147" s="1"/>
  <c r="H21" i="147"/>
  <c r="F20" i="147"/>
  <c r="H20" i="147"/>
  <c r="F19" i="147"/>
  <c r="I19" i="147" s="1"/>
  <c r="H19" i="147"/>
  <c r="F18" i="147"/>
  <c r="H18" i="147"/>
  <c r="F17" i="147"/>
  <c r="I17" i="147" s="1"/>
  <c r="H17" i="147"/>
  <c r="F16" i="147"/>
  <c r="H16" i="147"/>
  <c r="F15" i="147"/>
  <c r="I15" i="147" s="1"/>
  <c r="H15" i="147"/>
  <c r="F14" i="147"/>
  <c r="H14" i="147"/>
  <c r="F13" i="147"/>
  <c r="H13" i="147"/>
  <c r="H12" i="180"/>
  <c r="D24" i="147"/>
  <c r="F41" i="51" s="1"/>
  <c r="G11" i="147"/>
  <c r="G10" i="147"/>
  <c r="A4" i="147"/>
  <c r="A3" i="147"/>
  <c r="I61" i="146"/>
  <c r="I59" i="146"/>
  <c r="F59" i="146"/>
  <c r="I58" i="146"/>
  <c r="F57" i="146"/>
  <c r="I57" i="146" s="1"/>
  <c r="F55" i="146"/>
  <c r="I53" i="146"/>
  <c r="F53" i="146"/>
  <c r="I52" i="146"/>
  <c r="F52" i="146"/>
  <c r="F51" i="146"/>
  <c r="F50" i="146"/>
  <c r="I50" i="146" s="1"/>
  <c r="G47" i="146"/>
  <c r="C47" i="146"/>
  <c r="H45" i="146"/>
  <c r="E45" i="146"/>
  <c r="H43" i="146"/>
  <c r="E43" i="146"/>
  <c r="H41" i="146"/>
  <c r="E41" i="146"/>
  <c r="H38" i="146"/>
  <c r="E38" i="146"/>
  <c r="F38" i="146" s="1"/>
  <c r="I38" i="146" s="1"/>
  <c r="H36" i="146"/>
  <c r="E36" i="146"/>
  <c r="F36" i="146" s="1"/>
  <c r="I36" i="146" s="1"/>
  <c r="G34" i="146"/>
  <c r="H31" i="146"/>
  <c r="F31" i="146"/>
  <c r="C31" i="146"/>
  <c r="H30" i="146"/>
  <c r="F30" i="146"/>
  <c r="I30" i="146" s="1"/>
  <c r="C30" i="146"/>
  <c r="H29" i="146"/>
  <c r="F29" i="146"/>
  <c r="C29" i="146"/>
  <c r="H28" i="146"/>
  <c r="F28" i="146"/>
  <c r="I28" i="146" s="1"/>
  <c r="C28" i="146"/>
  <c r="H27" i="146"/>
  <c r="F27" i="146"/>
  <c r="C27" i="146"/>
  <c r="H26" i="146"/>
  <c r="F26" i="146"/>
  <c r="F33" i="146" s="1"/>
  <c r="C26" i="146"/>
  <c r="G25" i="146"/>
  <c r="G24" i="146"/>
  <c r="D24" i="146"/>
  <c r="F40" i="51" s="1"/>
  <c r="H23" i="146"/>
  <c r="F23" i="146"/>
  <c r="H22" i="146"/>
  <c r="F22" i="146"/>
  <c r="H21" i="146"/>
  <c r="F21" i="146"/>
  <c r="H20" i="146"/>
  <c r="F20" i="146"/>
  <c r="H19" i="146"/>
  <c r="F19" i="146"/>
  <c r="H18" i="146"/>
  <c r="F18" i="146"/>
  <c r="H17" i="146"/>
  <c r="F17" i="146"/>
  <c r="H16" i="146"/>
  <c r="F16" i="146"/>
  <c r="H15" i="146"/>
  <c r="F15" i="146"/>
  <c r="H14" i="146"/>
  <c r="F14" i="146"/>
  <c r="H13" i="146"/>
  <c r="F13" i="146"/>
  <c r="H12" i="146"/>
  <c r="H24" i="146" s="1"/>
  <c r="F12" i="146"/>
  <c r="G11" i="146"/>
  <c r="G10" i="146"/>
  <c r="A4" i="146"/>
  <c r="A3" i="146"/>
  <c r="I61" i="145"/>
  <c r="F59" i="145"/>
  <c r="I59" i="145" s="1"/>
  <c r="I58" i="145"/>
  <c r="I57" i="145"/>
  <c r="F57" i="145"/>
  <c r="F55" i="145"/>
  <c r="F53" i="145"/>
  <c r="I53" i="145" s="1"/>
  <c r="F52" i="145"/>
  <c r="I52" i="145" s="1"/>
  <c r="F51" i="145"/>
  <c r="I50" i="145"/>
  <c r="F50" i="145"/>
  <c r="C47" i="145"/>
  <c r="E46" i="145"/>
  <c r="F46" i="145" s="1"/>
  <c r="D46" i="145"/>
  <c r="H46" i="145" s="1"/>
  <c r="D45" i="145"/>
  <c r="E45" i="145" s="1"/>
  <c r="F45" i="145" s="1"/>
  <c r="D44" i="145"/>
  <c r="E43" i="145"/>
  <c r="F43" i="145" s="1"/>
  <c r="D43" i="145"/>
  <c r="H43" i="145" s="1"/>
  <c r="D42" i="145"/>
  <c r="D41" i="145"/>
  <c r="E41" i="145" s="1"/>
  <c r="F41" i="145" s="1"/>
  <c r="D40" i="145"/>
  <c r="D38" i="145"/>
  <c r="E38" i="145" s="1"/>
  <c r="F38" i="145" s="1"/>
  <c r="D37" i="145"/>
  <c r="D36" i="145"/>
  <c r="H36" i="145" s="1"/>
  <c r="D35" i="145"/>
  <c r="G34" i="145"/>
  <c r="H31" i="145"/>
  <c r="F31" i="145"/>
  <c r="C31" i="145"/>
  <c r="H30" i="145"/>
  <c r="F30" i="145"/>
  <c r="I30" i="145" s="1"/>
  <c r="C30" i="145"/>
  <c r="H29" i="145"/>
  <c r="F29" i="145"/>
  <c r="C29" i="145"/>
  <c r="H28" i="145"/>
  <c r="F28" i="145"/>
  <c r="I28" i="145" s="1"/>
  <c r="C28" i="145"/>
  <c r="H27" i="145"/>
  <c r="F27" i="145"/>
  <c r="C27" i="145"/>
  <c r="H26" i="145"/>
  <c r="F26" i="145"/>
  <c r="F33" i="145" s="1"/>
  <c r="C26" i="145"/>
  <c r="G25" i="145"/>
  <c r="E23" i="145"/>
  <c r="F23" i="145" s="1"/>
  <c r="E22" i="145"/>
  <c r="F22" i="145" s="1"/>
  <c r="E21" i="145"/>
  <c r="F21" i="145" s="1"/>
  <c r="E20" i="145"/>
  <c r="F20" i="145" s="1"/>
  <c r="E19" i="145"/>
  <c r="F19" i="145" s="1"/>
  <c r="E18" i="145"/>
  <c r="F18" i="145" s="1"/>
  <c r="E17" i="145"/>
  <c r="F17" i="145" s="1"/>
  <c r="E16" i="145"/>
  <c r="F16" i="145" s="1"/>
  <c r="E15" i="145"/>
  <c r="F15" i="145" s="1"/>
  <c r="E14" i="145"/>
  <c r="F14" i="145" s="1"/>
  <c r="E13" i="145"/>
  <c r="F13" i="145" s="1"/>
  <c r="E12" i="145"/>
  <c r="G11" i="145"/>
  <c r="G10" i="145"/>
  <c r="A4" i="145"/>
  <c r="F3" i="145"/>
  <c r="D38" i="51" s="1"/>
  <c r="A3" i="145"/>
  <c r="I61" i="144"/>
  <c r="F59" i="144"/>
  <c r="I59" i="144" s="1"/>
  <c r="I58" i="144"/>
  <c r="I57" i="144"/>
  <c r="F57" i="144"/>
  <c r="F55" i="144"/>
  <c r="F53" i="144"/>
  <c r="I53" i="144" s="1"/>
  <c r="F52" i="144"/>
  <c r="I52" i="144" s="1"/>
  <c r="F51" i="144"/>
  <c r="I50" i="144"/>
  <c r="F50" i="144"/>
  <c r="G47" i="144"/>
  <c r="C47" i="144"/>
  <c r="E46" i="144"/>
  <c r="F46" i="144" s="1"/>
  <c r="D46" i="144"/>
  <c r="H46" i="144" s="1"/>
  <c r="D45" i="144"/>
  <c r="H45" i="144" s="1"/>
  <c r="E44" i="144"/>
  <c r="F44" i="144" s="1"/>
  <c r="D44" i="144"/>
  <c r="H44" i="144" s="1"/>
  <c r="D43" i="144"/>
  <c r="H43" i="144" s="1"/>
  <c r="E42" i="144"/>
  <c r="F42" i="144" s="1"/>
  <c r="D42" i="144"/>
  <c r="H42" i="144" s="1"/>
  <c r="D41" i="144"/>
  <c r="H41" i="144" s="1"/>
  <c r="E40" i="144"/>
  <c r="F40" i="144" s="1"/>
  <c r="D40" i="144"/>
  <c r="H40" i="144" s="1"/>
  <c r="D38" i="144"/>
  <c r="H38" i="144" s="1"/>
  <c r="D37" i="144"/>
  <c r="H37" i="144" s="1"/>
  <c r="D36" i="144"/>
  <c r="H36" i="144" s="1"/>
  <c r="D35" i="144"/>
  <c r="H35" i="144" s="1"/>
  <c r="G34" i="144"/>
  <c r="H31" i="144"/>
  <c r="I31" i="179" s="1"/>
  <c r="F31" i="144"/>
  <c r="C31" i="144"/>
  <c r="H30" i="144"/>
  <c r="I30" i="179" s="1"/>
  <c r="F30" i="144"/>
  <c r="C30" i="144"/>
  <c r="H29" i="144"/>
  <c r="I29" i="179" s="1"/>
  <c r="F29" i="144"/>
  <c r="C29" i="144"/>
  <c r="H28" i="144"/>
  <c r="I28" i="179" s="1"/>
  <c r="F28" i="144"/>
  <c r="C28" i="144"/>
  <c r="H27" i="144"/>
  <c r="I27" i="179" s="1"/>
  <c r="F27" i="144"/>
  <c r="C27" i="144"/>
  <c r="H26" i="144"/>
  <c r="F26" i="144"/>
  <c r="F33" i="144" s="1"/>
  <c r="C26" i="144"/>
  <c r="G25" i="144"/>
  <c r="F23" i="144"/>
  <c r="E23" i="144"/>
  <c r="H23" i="144" s="1"/>
  <c r="F22" i="144"/>
  <c r="E22" i="144"/>
  <c r="H22" i="144" s="1"/>
  <c r="F21" i="144"/>
  <c r="E21" i="144"/>
  <c r="H21" i="144" s="1"/>
  <c r="E20" i="144"/>
  <c r="H20" i="144" s="1"/>
  <c r="F19" i="144"/>
  <c r="E19" i="144"/>
  <c r="H19" i="144" s="1"/>
  <c r="F18" i="144"/>
  <c r="E18" i="144"/>
  <c r="H18" i="144" s="1"/>
  <c r="F17" i="144"/>
  <c r="E17" i="144"/>
  <c r="H17" i="144" s="1"/>
  <c r="F16" i="144"/>
  <c r="E16" i="144"/>
  <c r="H16" i="144" s="1"/>
  <c r="F15" i="144"/>
  <c r="E15" i="144"/>
  <c r="H15" i="144" s="1"/>
  <c r="F14" i="144"/>
  <c r="E14" i="144"/>
  <c r="H14" i="144" s="1"/>
  <c r="E13" i="144"/>
  <c r="H13" i="144" s="1"/>
  <c r="G24" i="144"/>
  <c r="E12" i="144"/>
  <c r="D24" i="144"/>
  <c r="F37" i="51" s="1"/>
  <c r="G11" i="144"/>
  <c r="G10" i="144"/>
  <c r="A4" i="144"/>
  <c r="F3" i="144"/>
  <c r="D37" i="51" s="1"/>
  <c r="A3" i="144"/>
  <c r="I61" i="143"/>
  <c r="I59" i="143"/>
  <c r="F59" i="143"/>
  <c r="I58" i="143"/>
  <c r="F57" i="143"/>
  <c r="I57" i="143" s="1"/>
  <c r="F55" i="143"/>
  <c r="I53" i="143"/>
  <c r="F53" i="143"/>
  <c r="I52" i="143"/>
  <c r="F52" i="143"/>
  <c r="F51" i="143"/>
  <c r="F50" i="143"/>
  <c r="I50" i="143" s="1"/>
  <c r="C47" i="143"/>
  <c r="H46" i="143"/>
  <c r="H45" i="179"/>
  <c r="H47" i="179" s="1"/>
  <c r="E45" i="143"/>
  <c r="H44" i="143"/>
  <c r="F44" i="143"/>
  <c r="E44" i="143"/>
  <c r="H43" i="143"/>
  <c r="F43" i="143"/>
  <c r="E43" i="143"/>
  <c r="H42" i="143"/>
  <c r="E42" i="143"/>
  <c r="H41" i="143"/>
  <c r="F41" i="143"/>
  <c r="E41" i="143"/>
  <c r="H40" i="143"/>
  <c r="F40" i="143"/>
  <c r="E40" i="143"/>
  <c r="H38" i="143"/>
  <c r="E38" i="143"/>
  <c r="H37" i="143"/>
  <c r="E37" i="143"/>
  <c r="H36" i="143"/>
  <c r="E36" i="143"/>
  <c r="F36" i="143" s="1"/>
  <c r="H35" i="143"/>
  <c r="E35" i="143"/>
  <c r="F35" i="143" s="1"/>
  <c r="H31" i="143"/>
  <c r="F31" i="143"/>
  <c r="I31" i="143" s="1"/>
  <c r="H30" i="143"/>
  <c r="F30" i="143"/>
  <c r="I30" i="143" s="1"/>
  <c r="H29" i="143"/>
  <c r="F29" i="143"/>
  <c r="I29" i="143" s="1"/>
  <c r="H28" i="143"/>
  <c r="F28" i="143"/>
  <c r="I28" i="143" s="1"/>
  <c r="H27" i="143"/>
  <c r="F27" i="143"/>
  <c r="I27" i="143" s="1"/>
  <c r="H26" i="143"/>
  <c r="F26" i="143"/>
  <c r="H23" i="143"/>
  <c r="F23" i="143"/>
  <c r="I23" i="143" s="1"/>
  <c r="H22" i="143"/>
  <c r="F22" i="143"/>
  <c r="I22" i="143" s="1"/>
  <c r="H21" i="143"/>
  <c r="F21" i="143"/>
  <c r="I21" i="143" s="1"/>
  <c r="H20" i="143"/>
  <c r="F20" i="143"/>
  <c r="H19" i="143"/>
  <c r="F19" i="143"/>
  <c r="I19" i="143" s="1"/>
  <c r="H18" i="143"/>
  <c r="F18" i="143"/>
  <c r="I18" i="143" s="1"/>
  <c r="H17" i="143"/>
  <c r="F17" i="143"/>
  <c r="I17" i="143" s="1"/>
  <c r="H16" i="143"/>
  <c r="F16" i="143"/>
  <c r="I16" i="143" s="1"/>
  <c r="H15" i="143"/>
  <c r="F15" i="143"/>
  <c r="I15" i="143" s="1"/>
  <c r="H14" i="143"/>
  <c r="F14" i="143"/>
  <c r="H13" i="143"/>
  <c r="F13" i="143"/>
  <c r="F12" i="143"/>
  <c r="D24" i="143"/>
  <c r="F36" i="51" s="1"/>
  <c r="B4" i="143"/>
  <c r="B4" i="191" s="1"/>
  <c r="B3" i="143"/>
  <c r="B3" i="191" s="1"/>
  <c r="J15" i="188" l="1"/>
  <c r="J17" i="188"/>
  <c r="J19" i="188"/>
  <c r="J21" i="188"/>
  <c r="J23" i="188"/>
  <c r="R104" i="132"/>
  <c r="H33" i="176"/>
  <c r="I26" i="190"/>
  <c r="I33" i="190" s="1"/>
  <c r="F33" i="176"/>
  <c r="G26" i="190"/>
  <c r="G33" i="190" s="1"/>
  <c r="J14" i="190"/>
  <c r="J13" i="190"/>
  <c r="F40" i="176"/>
  <c r="F40" i="190"/>
  <c r="F42" i="176"/>
  <c r="F44" i="176"/>
  <c r="F44" i="190"/>
  <c r="F46" i="176"/>
  <c r="I42" i="190"/>
  <c r="I46" i="190"/>
  <c r="I41" i="178"/>
  <c r="I45" i="178"/>
  <c r="F37" i="176"/>
  <c r="G37" i="190" s="1"/>
  <c r="I36" i="178"/>
  <c r="J13" i="189"/>
  <c r="J14" i="189"/>
  <c r="J15" i="189"/>
  <c r="F41" i="173"/>
  <c r="F45" i="173"/>
  <c r="F43" i="173"/>
  <c r="F38" i="173"/>
  <c r="F36" i="173"/>
  <c r="F36" i="189"/>
  <c r="I38" i="189"/>
  <c r="F40" i="170"/>
  <c r="F42" i="170"/>
  <c r="F44" i="170"/>
  <c r="F46" i="170"/>
  <c r="I40" i="188"/>
  <c r="I44" i="188"/>
  <c r="I41" i="172"/>
  <c r="I45" i="172"/>
  <c r="F37" i="170"/>
  <c r="I36" i="172"/>
  <c r="H33" i="170"/>
  <c r="I26" i="188"/>
  <c r="I33" i="188" s="1"/>
  <c r="F33" i="170"/>
  <c r="G26" i="188"/>
  <c r="G33" i="188" s="1"/>
  <c r="J13" i="187"/>
  <c r="F43" i="167"/>
  <c r="G43" i="187" s="1"/>
  <c r="F41" i="167"/>
  <c r="I43" i="187"/>
  <c r="F45" i="167"/>
  <c r="I40" i="168"/>
  <c r="I44" i="168"/>
  <c r="F36" i="167"/>
  <c r="F38" i="167"/>
  <c r="F33" i="167"/>
  <c r="G26" i="187"/>
  <c r="G33" i="187" s="1"/>
  <c r="H33" i="167"/>
  <c r="I26" i="187"/>
  <c r="I33" i="187" s="1"/>
  <c r="J14" i="187"/>
  <c r="G12" i="186"/>
  <c r="G13" i="186"/>
  <c r="G14" i="186"/>
  <c r="F33" i="164"/>
  <c r="G26" i="186"/>
  <c r="H33" i="164"/>
  <c r="I26" i="186"/>
  <c r="I35" i="185"/>
  <c r="I26" i="185"/>
  <c r="G26" i="185"/>
  <c r="I29" i="159"/>
  <c r="G29" i="183"/>
  <c r="J29" i="183" s="1"/>
  <c r="H33" i="159"/>
  <c r="F33" i="160"/>
  <c r="G28" i="183"/>
  <c r="J28" i="183" s="1"/>
  <c r="I27" i="159"/>
  <c r="G27" i="183"/>
  <c r="J27" i="183" s="1"/>
  <c r="H33" i="158"/>
  <c r="I26" i="183"/>
  <c r="I33" i="183" s="1"/>
  <c r="F33" i="158"/>
  <c r="G26" i="183"/>
  <c r="G33" i="183" s="1"/>
  <c r="J13" i="183"/>
  <c r="J14" i="183"/>
  <c r="I30" i="155"/>
  <c r="G30" i="184"/>
  <c r="J30" i="184" s="1"/>
  <c r="I30" i="184"/>
  <c r="I14" i="157"/>
  <c r="I28" i="153"/>
  <c r="G28" i="182"/>
  <c r="J28" i="182" s="1"/>
  <c r="I30" i="153"/>
  <c r="G30" i="182"/>
  <c r="J30" i="182" s="1"/>
  <c r="J13" i="182"/>
  <c r="R71" i="132"/>
  <c r="R72" i="132"/>
  <c r="I27" i="152"/>
  <c r="G27" i="182"/>
  <c r="J27" i="182" s="1"/>
  <c r="J14" i="182"/>
  <c r="G26" i="181"/>
  <c r="G33" i="181" s="1"/>
  <c r="J15" i="180"/>
  <c r="H51" i="146"/>
  <c r="I51" i="146" s="1"/>
  <c r="Q62" i="132"/>
  <c r="I13" i="148"/>
  <c r="C62" i="132"/>
  <c r="D40" i="51"/>
  <c r="F3" i="148"/>
  <c r="D42" i="51" s="1"/>
  <c r="G3" i="180"/>
  <c r="F3" i="147"/>
  <c r="D41" i="51" s="1"/>
  <c r="H33" i="150"/>
  <c r="I26" i="181"/>
  <c r="I33" i="181" s="1"/>
  <c r="H33" i="144"/>
  <c r="I27" i="144"/>
  <c r="G27" i="179"/>
  <c r="J27" i="179" s="1"/>
  <c r="I29" i="144"/>
  <c r="G29" i="179"/>
  <c r="J29" i="179" s="1"/>
  <c r="I31" i="144"/>
  <c r="G31" i="179"/>
  <c r="J31" i="179" s="1"/>
  <c r="H33" i="145"/>
  <c r="I27" i="145"/>
  <c r="I29" i="145"/>
  <c r="I28" i="144"/>
  <c r="G28" i="179"/>
  <c r="J28" i="179" s="1"/>
  <c r="I30" i="144"/>
  <c r="G30" i="179"/>
  <c r="J30" i="179" s="1"/>
  <c r="G47" i="143"/>
  <c r="H45" i="143"/>
  <c r="I46" i="179"/>
  <c r="I46" i="144"/>
  <c r="I46" i="145"/>
  <c r="F46" i="179"/>
  <c r="F46" i="143"/>
  <c r="F45" i="143"/>
  <c r="I44" i="143"/>
  <c r="I44" i="144"/>
  <c r="I43" i="143"/>
  <c r="I43" i="145"/>
  <c r="I43" i="179"/>
  <c r="I42" i="144"/>
  <c r="F42" i="143"/>
  <c r="H47" i="191"/>
  <c r="H41" i="145"/>
  <c r="I41" i="145" s="1"/>
  <c r="I41" i="179"/>
  <c r="I41" i="143"/>
  <c r="I40" i="143"/>
  <c r="I40" i="144"/>
  <c r="H38" i="145"/>
  <c r="I38" i="145" s="1"/>
  <c r="F38" i="143"/>
  <c r="F37" i="143"/>
  <c r="E37" i="144"/>
  <c r="F37" i="144" s="1"/>
  <c r="I37" i="144" s="1"/>
  <c r="I36" i="143"/>
  <c r="E36" i="145"/>
  <c r="F36" i="145" s="1"/>
  <c r="I36" i="145" s="1"/>
  <c r="I36" i="179"/>
  <c r="E35" i="144"/>
  <c r="F33" i="143"/>
  <c r="G26" i="179"/>
  <c r="G33" i="179" s="1"/>
  <c r="H33" i="143"/>
  <c r="R57" i="132" s="1"/>
  <c r="I26" i="179"/>
  <c r="I33" i="179" s="1"/>
  <c r="I20" i="143"/>
  <c r="I13" i="143"/>
  <c r="I14" i="143"/>
  <c r="F13" i="144"/>
  <c r="I13" i="144" s="1"/>
  <c r="B3" i="156"/>
  <c r="B3" i="171"/>
  <c r="B3" i="164"/>
  <c r="B3" i="178"/>
  <c r="B3" i="158"/>
  <c r="B3" i="166"/>
  <c r="B3" i="175"/>
  <c r="B3" i="157"/>
  <c r="B3" i="159"/>
  <c r="B3" i="165"/>
  <c r="B3" i="168"/>
  <c r="B3" i="173"/>
  <c r="B3" i="176"/>
  <c r="B4" i="156"/>
  <c r="B4" i="157"/>
  <c r="B4" i="158"/>
  <c r="B4" i="159"/>
  <c r="B4" i="164"/>
  <c r="B4" i="165"/>
  <c r="B4" i="168"/>
  <c r="B4" i="171"/>
  <c r="B4" i="173"/>
  <c r="B4" i="175"/>
  <c r="B4" i="176"/>
  <c r="B4" i="178"/>
  <c r="B3" i="145"/>
  <c r="B3" i="146"/>
  <c r="B3" i="151"/>
  <c r="B4" i="151"/>
  <c r="B3" i="152"/>
  <c r="B4" i="152"/>
  <c r="B3" i="153"/>
  <c r="B4" i="153"/>
  <c r="B3" i="154"/>
  <c r="B4" i="154"/>
  <c r="B3" i="155"/>
  <c r="B4" i="155"/>
  <c r="B3" i="160"/>
  <c r="B4" i="160"/>
  <c r="B3" i="161"/>
  <c r="B4" i="161"/>
  <c r="B3" i="162"/>
  <c r="B4" i="162"/>
  <c r="B3" i="163"/>
  <c r="B4" i="163"/>
  <c r="B4" i="166"/>
  <c r="B3" i="167"/>
  <c r="B4" i="167"/>
  <c r="B3" i="169"/>
  <c r="B4" i="169"/>
  <c r="B3" i="170"/>
  <c r="B4" i="170"/>
  <c r="B3" i="172"/>
  <c r="B4" i="172"/>
  <c r="B3" i="174"/>
  <c r="B4" i="174"/>
  <c r="B3" i="177"/>
  <c r="B4" i="177"/>
  <c r="I26" i="163"/>
  <c r="I33" i="185"/>
  <c r="G33" i="185"/>
  <c r="J14" i="185"/>
  <c r="I43" i="178"/>
  <c r="I27" i="178"/>
  <c r="I29" i="178"/>
  <c r="F33" i="177"/>
  <c r="I30" i="178"/>
  <c r="I26" i="178"/>
  <c r="I23" i="176"/>
  <c r="I14" i="176"/>
  <c r="I12" i="176"/>
  <c r="I22" i="176"/>
  <c r="H24" i="176"/>
  <c r="Q102" i="132" s="1"/>
  <c r="I15" i="176"/>
  <c r="I17" i="176"/>
  <c r="I19" i="176"/>
  <c r="I21" i="176"/>
  <c r="F33" i="174"/>
  <c r="I28" i="174"/>
  <c r="I30" i="174"/>
  <c r="H33" i="175"/>
  <c r="I27" i="175"/>
  <c r="I29" i="175"/>
  <c r="I31" i="175"/>
  <c r="F33" i="175"/>
  <c r="I30" i="173"/>
  <c r="F33" i="173"/>
  <c r="I26" i="173"/>
  <c r="I43" i="173"/>
  <c r="I36" i="173"/>
  <c r="I26" i="172"/>
  <c r="H47" i="172"/>
  <c r="R96" i="132" s="1"/>
  <c r="I43" i="172"/>
  <c r="F33" i="171"/>
  <c r="I28" i="172"/>
  <c r="I33" i="172" s="1"/>
  <c r="I30" i="172"/>
  <c r="I16" i="170"/>
  <c r="I18" i="170"/>
  <c r="I20" i="170"/>
  <c r="I22" i="170"/>
  <c r="I14" i="170"/>
  <c r="H24" i="170"/>
  <c r="I12" i="170"/>
  <c r="J23" i="187"/>
  <c r="J22" i="187"/>
  <c r="F33" i="168"/>
  <c r="I28" i="168"/>
  <c r="I30" i="168"/>
  <c r="F33" i="169"/>
  <c r="H24" i="168"/>
  <c r="I45" i="167"/>
  <c r="I43" i="167"/>
  <c r="I41" i="167"/>
  <c r="I36" i="167"/>
  <c r="F33" i="166"/>
  <c r="I26" i="165"/>
  <c r="F33" i="165"/>
  <c r="I40" i="164"/>
  <c r="I42" i="164"/>
  <c r="I44" i="164"/>
  <c r="I46" i="164"/>
  <c r="I14" i="164"/>
  <c r="H24" i="164"/>
  <c r="Q86" i="132" s="1"/>
  <c r="I16" i="164"/>
  <c r="I18" i="164"/>
  <c r="I21" i="164"/>
  <c r="I23" i="164"/>
  <c r="I13" i="164"/>
  <c r="F35" i="162"/>
  <c r="F47" i="162" s="1"/>
  <c r="H33" i="162"/>
  <c r="I43" i="163"/>
  <c r="H47" i="162"/>
  <c r="H47" i="163"/>
  <c r="I38" i="163"/>
  <c r="E47" i="162"/>
  <c r="F33" i="162"/>
  <c r="H33" i="163"/>
  <c r="R84" i="132" s="1"/>
  <c r="I27" i="163"/>
  <c r="I29" i="163"/>
  <c r="I31" i="163"/>
  <c r="I26" i="162"/>
  <c r="I33" i="162" s="1"/>
  <c r="I19" i="161"/>
  <c r="I12" i="161"/>
  <c r="I16" i="161"/>
  <c r="I22" i="161"/>
  <c r="I18" i="161"/>
  <c r="I14" i="161"/>
  <c r="I13" i="161"/>
  <c r="I28" i="159"/>
  <c r="I30" i="159"/>
  <c r="H24" i="159"/>
  <c r="Q79" i="132" s="1"/>
  <c r="I12" i="159"/>
  <c r="I14" i="159"/>
  <c r="I16" i="159"/>
  <c r="I18" i="159"/>
  <c r="I20" i="159"/>
  <c r="I22" i="159"/>
  <c r="H33" i="155"/>
  <c r="I26" i="184"/>
  <c r="I33" i="184" s="1"/>
  <c r="I26" i="155"/>
  <c r="I33" i="155" s="1"/>
  <c r="G26" i="184"/>
  <c r="G33" i="184" s="1"/>
  <c r="J13" i="184"/>
  <c r="J14" i="184"/>
  <c r="J15" i="184"/>
  <c r="J16" i="184"/>
  <c r="J17" i="184"/>
  <c r="J18" i="184"/>
  <c r="J19" i="184"/>
  <c r="J20" i="184"/>
  <c r="J21" i="184"/>
  <c r="J22" i="184"/>
  <c r="J23" i="184"/>
  <c r="H33" i="156"/>
  <c r="I27" i="156"/>
  <c r="I29" i="156"/>
  <c r="I31" i="156"/>
  <c r="F33" i="156"/>
  <c r="F33" i="157"/>
  <c r="I28" i="157"/>
  <c r="I30" i="157"/>
  <c r="I38" i="155"/>
  <c r="H47" i="155"/>
  <c r="I43" i="155"/>
  <c r="I36" i="155"/>
  <c r="I16" i="157"/>
  <c r="I18" i="157"/>
  <c r="I21" i="157"/>
  <c r="I23" i="157"/>
  <c r="I35" i="182"/>
  <c r="H33" i="152"/>
  <c r="I26" i="182"/>
  <c r="I33" i="182" s="1"/>
  <c r="I26" i="152"/>
  <c r="I33" i="152" s="1"/>
  <c r="G26" i="182"/>
  <c r="G33" i="182" s="1"/>
  <c r="I40" i="153"/>
  <c r="F33" i="153"/>
  <c r="I27" i="153"/>
  <c r="I29" i="153"/>
  <c r="I31" i="153"/>
  <c r="I28" i="154"/>
  <c r="I30" i="154"/>
  <c r="I31" i="154"/>
  <c r="I26" i="154"/>
  <c r="I15" i="157"/>
  <c r="I17" i="157"/>
  <c r="I19" i="157"/>
  <c r="I22" i="157"/>
  <c r="H24" i="157"/>
  <c r="Q76" i="132" s="1"/>
  <c r="I12" i="157"/>
  <c r="I41" i="152"/>
  <c r="I45" i="152"/>
  <c r="I43" i="152"/>
  <c r="H47" i="152"/>
  <c r="I38" i="152"/>
  <c r="J13" i="181"/>
  <c r="J14" i="181"/>
  <c r="J15" i="181"/>
  <c r="J16" i="181"/>
  <c r="J17" i="181"/>
  <c r="J18" i="181"/>
  <c r="J19" i="181"/>
  <c r="J20" i="181"/>
  <c r="J21" i="181"/>
  <c r="J22" i="181"/>
  <c r="J23" i="181"/>
  <c r="I36" i="151"/>
  <c r="I41" i="150"/>
  <c r="I26" i="150"/>
  <c r="I33" i="150" s="1"/>
  <c r="F33" i="150"/>
  <c r="I14" i="150"/>
  <c r="I13" i="150"/>
  <c r="I41" i="151"/>
  <c r="I45" i="151"/>
  <c r="H47" i="150"/>
  <c r="H47" i="151"/>
  <c r="I38" i="151"/>
  <c r="H33" i="151"/>
  <c r="R68" i="132" s="1"/>
  <c r="I27" i="151"/>
  <c r="I33" i="151" s="1"/>
  <c r="I29" i="151"/>
  <c r="I31" i="151"/>
  <c r="I21" i="150"/>
  <c r="I22" i="150"/>
  <c r="I23" i="150"/>
  <c r="H37" i="147"/>
  <c r="I37" i="180" s="1"/>
  <c r="H37" i="180"/>
  <c r="H36" i="147"/>
  <c r="H36" i="180"/>
  <c r="H47" i="180" s="1"/>
  <c r="I13" i="147"/>
  <c r="J14" i="180"/>
  <c r="J13" i="180"/>
  <c r="I26" i="180"/>
  <c r="I33" i="180" s="1"/>
  <c r="I26" i="146"/>
  <c r="I27" i="180"/>
  <c r="I29" i="180"/>
  <c r="I31" i="180"/>
  <c r="H33" i="148"/>
  <c r="I27" i="148"/>
  <c r="I29" i="148"/>
  <c r="I31" i="148"/>
  <c r="I28" i="147"/>
  <c r="G28" i="180"/>
  <c r="J28" i="180" s="1"/>
  <c r="I30" i="147"/>
  <c r="G30" i="180"/>
  <c r="J30" i="180" s="1"/>
  <c r="I27" i="147"/>
  <c r="G27" i="180"/>
  <c r="J27" i="180" s="1"/>
  <c r="I29" i="147"/>
  <c r="G29" i="180"/>
  <c r="J29" i="180" s="1"/>
  <c r="I31" i="147"/>
  <c r="G31" i="180"/>
  <c r="J31" i="180" s="1"/>
  <c r="F33" i="147"/>
  <c r="G26" i="180"/>
  <c r="G33" i="180" s="1"/>
  <c r="H33" i="147"/>
  <c r="I38" i="180"/>
  <c r="F36" i="147"/>
  <c r="F37" i="147"/>
  <c r="F37" i="180"/>
  <c r="F38" i="147"/>
  <c r="F35" i="147"/>
  <c r="F41" i="146"/>
  <c r="F43" i="146"/>
  <c r="F45" i="146"/>
  <c r="J23" i="180"/>
  <c r="I14" i="147"/>
  <c r="I16" i="147"/>
  <c r="I18" i="147"/>
  <c r="I22" i="147"/>
  <c r="I14" i="148"/>
  <c r="I16" i="148"/>
  <c r="I19" i="148"/>
  <c r="I22" i="148"/>
  <c r="E24" i="185"/>
  <c r="E24" i="188"/>
  <c r="E24" i="186"/>
  <c r="H47" i="143"/>
  <c r="E47" i="143"/>
  <c r="H20" i="150"/>
  <c r="H24" i="150" s="1"/>
  <c r="F20" i="144"/>
  <c r="I20" i="147"/>
  <c r="F20" i="148"/>
  <c r="I20" i="148" s="1"/>
  <c r="F24" i="150"/>
  <c r="I67" i="132" s="1"/>
  <c r="F20" i="157"/>
  <c r="I20" i="157" s="1"/>
  <c r="F20" i="161"/>
  <c r="I20" i="161" s="1"/>
  <c r="F20" i="164"/>
  <c r="I20" i="164" s="1"/>
  <c r="H20" i="165"/>
  <c r="H24" i="165" s="1"/>
  <c r="F24" i="168"/>
  <c r="I91" i="132" s="1"/>
  <c r="F20" i="168"/>
  <c r="F20" i="174"/>
  <c r="F24" i="174" s="1"/>
  <c r="I99" i="132" s="1"/>
  <c r="J13" i="179"/>
  <c r="J14" i="179"/>
  <c r="J15" i="179"/>
  <c r="J16" i="179"/>
  <c r="J17" i="179"/>
  <c r="J18" i="179"/>
  <c r="J19" i="179"/>
  <c r="J20" i="179"/>
  <c r="J21" i="179"/>
  <c r="J22" i="179"/>
  <c r="J23" i="179"/>
  <c r="E47" i="191"/>
  <c r="I45" i="191"/>
  <c r="F47" i="191"/>
  <c r="J60" i="132" s="1"/>
  <c r="F24" i="191"/>
  <c r="I60" i="132" s="1"/>
  <c r="I12" i="191"/>
  <c r="I24" i="191" s="1"/>
  <c r="I47" i="191"/>
  <c r="H51" i="191"/>
  <c r="I51" i="191" s="1"/>
  <c r="E24" i="189"/>
  <c r="H24" i="189"/>
  <c r="J26" i="189"/>
  <c r="J33" i="189" s="1"/>
  <c r="G13" i="188"/>
  <c r="J13" i="188" s="1"/>
  <c r="H24" i="188"/>
  <c r="E24" i="187"/>
  <c r="H24" i="187"/>
  <c r="J26" i="187"/>
  <c r="J33" i="187" s="1"/>
  <c r="H24" i="186"/>
  <c r="G13" i="185"/>
  <c r="H24" i="185"/>
  <c r="J26" i="185"/>
  <c r="J33" i="185" s="1"/>
  <c r="E24" i="184"/>
  <c r="H24" i="184"/>
  <c r="J26" i="184"/>
  <c r="J33" i="184" s="1"/>
  <c r="E24" i="183"/>
  <c r="H24" i="183"/>
  <c r="J26" i="183"/>
  <c r="J33" i="183" s="1"/>
  <c r="E24" i="182"/>
  <c r="H24" i="182"/>
  <c r="J26" i="182"/>
  <c r="J33" i="182" s="1"/>
  <c r="E24" i="181"/>
  <c r="H24" i="181"/>
  <c r="E24" i="180"/>
  <c r="H24" i="180"/>
  <c r="G24" i="179"/>
  <c r="E24" i="179"/>
  <c r="J26" i="179"/>
  <c r="J33" i="179" s="1"/>
  <c r="H51" i="173"/>
  <c r="I51" i="173" s="1"/>
  <c r="H35" i="173"/>
  <c r="E35" i="173"/>
  <c r="H51" i="174"/>
  <c r="I51" i="174" s="1"/>
  <c r="F24" i="175"/>
  <c r="I100" i="132" s="1"/>
  <c r="F24" i="173"/>
  <c r="I98" i="132" s="1"/>
  <c r="I12" i="173"/>
  <c r="I13" i="173"/>
  <c r="I14" i="173"/>
  <c r="I15" i="173"/>
  <c r="I16" i="173"/>
  <c r="I17" i="173"/>
  <c r="I18" i="173"/>
  <c r="I19" i="173"/>
  <c r="I20" i="173"/>
  <c r="I21" i="173"/>
  <c r="I22" i="173"/>
  <c r="I23" i="173"/>
  <c r="H33" i="173"/>
  <c r="I27" i="173"/>
  <c r="I29" i="173"/>
  <c r="I31" i="173"/>
  <c r="I13" i="174"/>
  <c r="I14" i="174"/>
  <c r="I15" i="174"/>
  <c r="I16" i="174"/>
  <c r="I17" i="174"/>
  <c r="I18" i="174"/>
  <c r="I19" i="174"/>
  <c r="I20" i="174"/>
  <c r="I21" i="174"/>
  <c r="I22" i="174"/>
  <c r="I23" i="174"/>
  <c r="H47" i="174"/>
  <c r="I12" i="174"/>
  <c r="I26" i="174"/>
  <c r="H12" i="175"/>
  <c r="I12" i="175" s="1"/>
  <c r="H13" i="175"/>
  <c r="I13" i="175" s="1"/>
  <c r="I13" i="176"/>
  <c r="F24" i="176"/>
  <c r="I102" i="132" s="1"/>
  <c r="F24" i="177"/>
  <c r="I103" i="132" s="1"/>
  <c r="I19" i="178"/>
  <c r="E37" i="173"/>
  <c r="E40" i="173"/>
  <c r="E42" i="173"/>
  <c r="E44" i="173"/>
  <c r="E46" i="173"/>
  <c r="F35" i="174"/>
  <c r="E36" i="174"/>
  <c r="F36" i="174" s="1"/>
  <c r="I36" i="174" s="1"/>
  <c r="E38" i="174"/>
  <c r="F38" i="174" s="1"/>
  <c r="I38" i="174" s="1"/>
  <c r="E41" i="174"/>
  <c r="F41" i="174" s="1"/>
  <c r="I41" i="174" s="1"/>
  <c r="E43" i="174"/>
  <c r="F43" i="174" s="1"/>
  <c r="I43" i="174" s="1"/>
  <c r="E45" i="174"/>
  <c r="F45" i="174" s="1"/>
  <c r="I45" i="174" s="1"/>
  <c r="H14" i="175"/>
  <c r="I14" i="175" s="1"/>
  <c r="H15" i="175"/>
  <c r="I15" i="175" s="1"/>
  <c r="H16" i="175"/>
  <c r="I16" i="175" s="1"/>
  <c r="H17" i="175"/>
  <c r="I17" i="175" s="1"/>
  <c r="H18" i="175"/>
  <c r="I18" i="175" s="1"/>
  <c r="H19" i="175"/>
  <c r="I19" i="175" s="1"/>
  <c r="H20" i="175"/>
  <c r="I20" i="175" s="1"/>
  <c r="H21" i="175"/>
  <c r="I21" i="175" s="1"/>
  <c r="H22" i="175"/>
  <c r="I22" i="175" s="1"/>
  <c r="H23" i="175"/>
  <c r="I23" i="175" s="1"/>
  <c r="I26" i="175"/>
  <c r="I28" i="175"/>
  <c r="I30" i="175"/>
  <c r="H35" i="175"/>
  <c r="E35" i="175"/>
  <c r="I36" i="175"/>
  <c r="H37" i="175"/>
  <c r="I37" i="189" s="1"/>
  <c r="E37" i="175"/>
  <c r="F37" i="175" s="1"/>
  <c r="I38" i="175"/>
  <c r="H40" i="175"/>
  <c r="I40" i="189" s="1"/>
  <c r="E40" i="175"/>
  <c r="F40" i="175" s="1"/>
  <c r="I41" i="175"/>
  <c r="H42" i="175"/>
  <c r="I42" i="189" s="1"/>
  <c r="E42" i="175"/>
  <c r="F42" i="175" s="1"/>
  <c r="I42" i="175" s="1"/>
  <c r="I43" i="175"/>
  <c r="H44" i="175"/>
  <c r="I44" i="189" s="1"/>
  <c r="E44" i="175"/>
  <c r="F44" i="175" s="1"/>
  <c r="I45" i="175"/>
  <c r="H46" i="175"/>
  <c r="I46" i="189" s="1"/>
  <c r="E46" i="175"/>
  <c r="F46" i="175" s="1"/>
  <c r="I46" i="175" s="1"/>
  <c r="I26" i="176"/>
  <c r="I33" i="176" s="1"/>
  <c r="F35" i="176"/>
  <c r="H36" i="176"/>
  <c r="I36" i="190" s="1"/>
  <c r="E36" i="176"/>
  <c r="I37" i="176"/>
  <c r="H38" i="176"/>
  <c r="I38" i="190" s="1"/>
  <c r="E38" i="176"/>
  <c r="I40" i="176"/>
  <c r="H41" i="176"/>
  <c r="I41" i="190" s="1"/>
  <c r="E41" i="176"/>
  <c r="I42" i="176"/>
  <c r="H43" i="176"/>
  <c r="I43" i="190" s="1"/>
  <c r="E43" i="176"/>
  <c r="I44" i="176"/>
  <c r="H45" i="176"/>
  <c r="I45" i="190" s="1"/>
  <c r="E45" i="176"/>
  <c r="I46" i="176"/>
  <c r="H12" i="177"/>
  <c r="H13" i="177"/>
  <c r="I13" i="177" s="1"/>
  <c r="H14" i="177"/>
  <c r="I14" i="177" s="1"/>
  <c r="H15" i="177"/>
  <c r="I15" i="177" s="1"/>
  <c r="H16" i="177"/>
  <c r="I16" i="177" s="1"/>
  <c r="H17" i="177"/>
  <c r="I17" i="177" s="1"/>
  <c r="H18" i="177"/>
  <c r="I18" i="177" s="1"/>
  <c r="H19" i="177"/>
  <c r="I19" i="177" s="1"/>
  <c r="H20" i="177"/>
  <c r="I20" i="177" s="1"/>
  <c r="H21" i="177"/>
  <c r="I21" i="177" s="1"/>
  <c r="H22" i="177"/>
  <c r="I22" i="177" s="1"/>
  <c r="H23" i="177"/>
  <c r="I23" i="177" s="1"/>
  <c r="I26" i="177"/>
  <c r="I28" i="177"/>
  <c r="I30" i="177"/>
  <c r="H35" i="177"/>
  <c r="I35" i="190" s="1"/>
  <c r="E35" i="177"/>
  <c r="I36" i="177"/>
  <c r="H37" i="177"/>
  <c r="I37" i="190" s="1"/>
  <c r="E37" i="177"/>
  <c r="F37" i="177" s="1"/>
  <c r="I38" i="177"/>
  <c r="H40" i="177"/>
  <c r="I40" i="190" s="1"/>
  <c r="E40" i="177"/>
  <c r="F40" i="177" s="1"/>
  <c r="I41" i="177"/>
  <c r="H42" i="177"/>
  <c r="E42" i="177"/>
  <c r="F42" i="177" s="1"/>
  <c r="I43" i="177"/>
  <c r="H44" i="177"/>
  <c r="I44" i="190" s="1"/>
  <c r="E44" i="177"/>
  <c r="F44" i="177" s="1"/>
  <c r="F24" i="178"/>
  <c r="I104" i="132" s="1"/>
  <c r="I33" i="178"/>
  <c r="E46" i="177"/>
  <c r="F46" i="177" s="1"/>
  <c r="I46" i="177" s="1"/>
  <c r="H12" i="178"/>
  <c r="H13" i="178"/>
  <c r="I13" i="178" s="1"/>
  <c r="H14" i="178"/>
  <c r="I14" i="178" s="1"/>
  <c r="H15" i="178"/>
  <c r="I15" i="178" s="1"/>
  <c r="H16" i="178"/>
  <c r="I16" i="178" s="1"/>
  <c r="H17" i="178"/>
  <c r="I17" i="178" s="1"/>
  <c r="H18" i="178"/>
  <c r="I18" i="178" s="1"/>
  <c r="H19" i="178"/>
  <c r="H20" i="178"/>
  <c r="I20" i="178" s="1"/>
  <c r="H21" i="178"/>
  <c r="I21" i="178" s="1"/>
  <c r="H22" i="178"/>
  <c r="I22" i="178" s="1"/>
  <c r="H23" i="178"/>
  <c r="I23" i="178" s="1"/>
  <c r="F33" i="178"/>
  <c r="E45" i="177"/>
  <c r="F45" i="177" s="1"/>
  <c r="I45" i="177" s="1"/>
  <c r="E35" i="178"/>
  <c r="E37" i="178"/>
  <c r="F37" i="178" s="1"/>
  <c r="I37" i="178" s="1"/>
  <c r="E40" i="178"/>
  <c r="F40" i="178" s="1"/>
  <c r="I40" i="178" s="1"/>
  <c r="E42" i="178"/>
  <c r="F42" i="178" s="1"/>
  <c r="I42" i="178" s="1"/>
  <c r="E44" i="178"/>
  <c r="F44" i="178" s="1"/>
  <c r="I44" i="178" s="1"/>
  <c r="E46" i="178"/>
  <c r="F46" i="178" s="1"/>
  <c r="I46" i="178" s="1"/>
  <c r="F24" i="167"/>
  <c r="I90" i="132" s="1"/>
  <c r="F24" i="169"/>
  <c r="I92" i="132" s="1"/>
  <c r="H12" i="167"/>
  <c r="H13" i="167"/>
  <c r="I13" i="167" s="1"/>
  <c r="H14" i="167"/>
  <c r="I14" i="167" s="1"/>
  <c r="H15" i="167"/>
  <c r="I15" i="167" s="1"/>
  <c r="H16" i="167"/>
  <c r="I16" i="167" s="1"/>
  <c r="H17" i="167"/>
  <c r="I17" i="167" s="1"/>
  <c r="H18" i="167"/>
  <c r="I18" i="167" s="1"/>
  <c r="H19" i="167"/>
  <c r="I19" i="167" s="1"/>
  <c r="H20" i="167"/>
  <c r="I20" i="167" s="1"/>
  <c r="H21" i="167"/>
  <c r="I21" i="167" s="1"/>
  <c r="H22" i="167"/>
  <c r="I22" i="167" s="1"/>
  <c r="H23" i="167"/>
  <c r="I23" i="167" s="1"/>
  <c r="I26" i="167"/>
  <c r="I28" i="167"/>
  <c r="I30" i="167"/>
  <c r="H35" i="167"/>
  <c r="E35" i="167"/>
  <c r="I13" i="168"/>
  <c r="I14" i="168"/>
  <c r="I15" i="168"/>
  <c r="I16" i="168"/>
  <c r="I17" i="168"/>
  <c r="I18" i="168"/>
  <c r="I19" i="168"/>
  <c r="I20" i="168"/>
  <c r="I21" i="168"/>
  <c r="I22" i="168"/>
  <c r="I23" i="168"/>
  <c r="H47" i="168"/>
  <c r="H48" i="168" s="1"/>
  <c r="I12" i="168"/>
  <c r="I26" i="168"/>
  <c r="I33" i="168" s="1"/>
  <c r="H12" i="169"/>
  <c r="I12" i="169" s="1"/>
  <c r="H13" i="169"/>
  <c r="I13" i="169" s="1"/>
  <c r="H14" i="169"/>
  <c r="I14" i="169" s="1"/>
  <c r="H15" i="169"/>
  <c r="I15" i="169" s="1"/>
  <c r="I13" i="170"/>
  <c r="F24" i="170"/>
  <c r="I94" i="132" s="1"/>
  <c r="F24" i="171"/>
  <c r="I95" i="132" s="1"/>
  <c r="F24" i="172"/>
  <c r="I96" i="132" s="1"/>
  <c r="I20" i="172"/>
  <c r="E37" i="167"/>
  <c r="E40" i="167"/>
  <c r="E42" i="167"/>
  <c r="E44" i="167"/>
  <c r="E46" i="167"/>
  <c r="F35" i="168"/>
  <c r="E36" i="168"/>
  <c r="F36" i="168" s="1"/>
  <c r="I36" i="168" s="1"/>
  <c r="E38" i="168"/>
  <c r="F38" i="168" s="1"/>
  <c r="I38" i="168" s="1"/>
  <c r="E41" i="168"/>
  <c r="F41" i="168" s="1"/>
  <c r="I41" i="168" s="1"/>
  <c r="E43" i="168"/>
  <c r="F43" i="168" s="1"/>
  <c r="I43" i="168" s="1"/>
  <c r="E45" i="168"/>
  <c r="F45" i="168" s="1"/>
  <c r="I45" i="168" s="1"/>
  <c r="H16" i="169"/>
  <c r="I16" i="169" s="1"/>
  <c r="H17" i="169"/>
  <c r="I17" i="169" s="1"/>
  <c r="H18" i="169"/>
  <c r="I18" i="169" s="1"/>
  <c r="H19" i="169"/>
  <c r="I19" i="169" s="1"/>
  <c r="H20" i="169"/>
  <c r="I20" i="169" s="1"/>
  <c r="H21" i="169"/>
  <c r="I21" i="169" s="1"/>
  <c r="H22" i="169"/>
  <c r="I22" i="169" s="1"/>
  <c r="H23" i="169"/>
  <c r="I23" i="169" s="1"/>
  <c r="I26" i="169"/>
  <c r="I28" i="169"/>
  <c r="I30" i="169"/>
  <c r="H35" i="169"/>
  <c r="E35" i="169"/>
  <c r="I36" i="169"/>
  <c r="H37" i="169"/>
  <c r="I37" i="187" s="1"/>
  <c r="E37" i="169"/>
  <c r="F37" i="169" s="1"/>
  <c r="I38" i="169"/>
  <c r="H40" i="169"/>
  <c r="I40" i="187" s="1"/>
  <c r="E40" i="169"/>
  <c r="F40" i="169" s="1"/>
  <c r="I41" i="169"/>
  <c r="H42" i="169"/>
  <c r="I42" i="187" s="1"/>
  <c r="E42" i="169"/>
  <c r="F42" i="169" s="1"/>
  <c r="I43" i="169"/>
  <c r="H44" i="169"/>
  <c r="I44" i="187" s="1"/>
  <c r="E44" i="169"/>
  <c r="F44" i="169" s="1"/>
  <c r="I45" i="169"/>
  <c r="H46" i="169"/>
  <c r="I46" i="187" s="1"/>
  <c r="E46" i="169"/>
  <c r="F46" i="169" s="1"/>
  <c r="I46" i="169" s="1"/>
  <c r="I26" i="170"/>
  <c r="I33" i="170" s="1"/>
  <c r="F35" i="170"/>
  <c r="H36" i="170"/>
  <c r="I36" i="188" s="1"/>
  <c r="E36" i="170"/>
  <c r="I37" i="170"/>
  <c r="H38" i="170"/>
  <c r="I38" i="188" s="1"/>
  <c r="E38" i="170"/>
  <c r="I40" i="170"/>
  <c r="H41" i="170"/>
  <c r="I41" i="188" s="1"/>
  <c r="E41" i="170"/>
  <c r="H43" i="170"/>
  <c r="I43" i="188" s="1"/>
  <c r="E43" i="170"/>
  <c r="I44" i="170"/>
  <c r="H45" i="170"/>
  <c r="E45" i="170"/>
  <c r="H12" i="171"/>
  <c r="H13" i="171"/>
  <c r="I13" i="171" s="1"/>
  <c r="H14" i="171"/>
  <c r="I14" i="171" s="1"/>
  <c r="H15" i="171"/>
  <c r="I15" i="171" s="1"/>
  <c r="H16" i="171"/>
  <c r="I16" i="171" s="1"/>
  <c r="H17" i="171"/>
  <c r="I17" i="171" s="1"/>
  <c r="H18" i="171"/>
  <c r="I18" i="171" s="1"/>
  <c r="H19" i="171"/>
  <c r="I19" i="171" s="1"/>
  <c r="H20" i="171"/>
  <c r="I20" i="171" s="1"/>
  <c r="H21" i="171"/>
  <c r="I21" i="171" s="1"/>
  <c r="H22" i="171"/>
  <c r="I22" i="171" s="1"/>
  <c r="H23" i="171"/>
  <c r="I23" i="171" s="1"/>
  <c r="I26" i="171"/>
  <c r="I28" i="171"/>
  <c r="I30" i="171"/>
  <c r="H35" i="171"/>
  <c r="I35" i="188" s="1"/>
  <c r="E35" i="171"/>
  <c r="I36" i="171"/>
  <c r="H37" i="171"/>
  <c r="I37" i="188" s="1"/>
  <c r="E37" i="171"/>
  <c r="F37" i="171" s="1"/>
  <c r="I38" i="171"/>
  <c r="H40" i="171"/>
  <c r="E40" i="171"/>
  <c r="F40" i="171" s="1"/>
  <c r="I41" i="171"/>
  <c r="H42" i="171"/>
  <c r="I42" i="188" s="1"/>
  <c r="E42" i="171"/>
  <c r="F42" i="171" s="1"/>
  <c r="I43" i="171"/>
  <c r="H44" i="171"/>
  <c r="E44" i="171"/>
  <c r="F44" i="171" s="1"/>
  <c r="H45" i="171"/>
  <c r="E45" i="171"/>
  <c r="F45" i="171" s="1"/>
  <c r="I46" i="171"/>
  <c r="H12" i="172"/>
  <c r="I12" i="172" s="1"/>
  <c r="H13" i="172"/>
  <c r="I13" i="172" s="1"/>
  <c r="H14" i="172"/>
  <c r="I14" i="172" s="1"/>
  <c r="H15" i="172"/>
  <c r="I15" i="172" s="1"/>
  <c r="H16" i="172"/>
  <c r="I16" i="172" s="1"/>
  <c r="H17" i="172"/>
  <c r="I17" i="172" s="1"/>
  <c r="H18" i="172"/>
  <c r="I18" i="172" s="1"/>
  <c r="H19" i="172"/>
  <c r="I19" i="172" s="1"/>
  <c r="H20" i="172"/>
  <c r="H21" i="172"/>
  <c r="I21" i="172" s="1"/>
  <c r="H22" i="172"/>
  <c r="I22" i="172" s="1"/>
  <c r="H23" i="172"/>
  <c r="I23" i="172" s="1"/>
  <c r="F33" i="172"/>
  <c r="E35" i="172"/>
  <c r="E37" i="172"/>
  <c r="F37" i="172" s="1"/>
  <c r="I37" i="172" s="1"/>
  <c r="E40" i="172"/>
  <c r="F40" i="172" s="1"/>
  <c r="I40" i="172" s="1"/>
  <c r="E42" i="172"/>
  <c r="F42" i="172" s="1"/>
  <c r="I42" i="172" s="1"/>
  <c r="E44" i="172"/>
  <c r="F44" i="172" s="1"/>
  <c r="I44" i="172" s="1"/>
  <c r="E46" i="172"/>
  <c r="F46" i="172" s="1"/>
  <c r="I46" i="172" s="1"/>
  <c r="H51" i="164"/>
  <c r="I12" i="164"/>
  <c r="I26" i="164"/>
  <c r="I33" i="164" s="1"/>
  <c r="F35" i="164"/>
  <c r="H36" i="164"/>
  <c r="E36" i="164"/>
  <c r="F36" i="164" s="1"/>
  <c r="H38" i="164"/>
  <c r="E38" i="164"/>
  <c r="F38" i="164" s="1"/>
  <c r="H41" i="164"/>
  <c r="E41" i="164"/>
  <c r="F41" i="164" s="1"/>
  <c r="H43" i="164"/>
  <c r="E43" i="164"/>
  <c r="F43" i="164" s="1"/>
  <c r="H45" i="164"/>
  <c r="E45" i="164"/>
  <c r="F45" i="164" s="1"/>
  <c r="I51" i="164"/>
  <c r="H35" i="165"/>
  <c r="E35" i="165"/>
  <c r="H37" i="165"/>
  <c r="E37" i="165"/>
  <c r="F37" i="165" s="1"/>
  <c r="H40" i="165"/>
  <c r="E40" i="165"/>
  <c r="F40" i="165" s="1"/>
  <c r="I40" i="165" s="1"/>
  <c r="H42" i="165"/>
  <c r="E42" i="165"/>
  <c r="F42" i="165" s="1"/>
  <c r="I42" i="165" s="1"/>
  <c r="H44" i="165"/>
  <c r="E44" i="165"/>
  <c r="F44" i="165" s="1"/>
  <c r="I44" i="165" s="1"/>
  <c r="F24" i="165"/>
  <c r="I87" i="132" s="1"/>
  <c r="I12" i="165"/>
  <c r="I13" i="165"/>
  <c r="I14" i="165"/>
  <c r="I15" i="165"/>
  <c r="I16" i="165"/>
  <c r="I17" i="165"/>
  <c r="I18" i="165"/>
  <c r="I19" i="165"/>
  <c r="I20" i="165"/>
  <c r="I21" i="165"/>
  <c r="I22" i="165"/>
  <c r="I23" i="165"/>
  <c r="H33" i="165"/>
  <c r="I27" i="165"/>
  <c r="I29" i="165"/>
  <c r="I31" i="165"/>
  <c r="F24" i="166"/>
  <c r="I88" i="132" s="1"/>
  <c r="H45" i="165"/>
  <c r="E45" i="165"/>
  <c r="F45" i="165" s="1"/>
  <c r="I45" i="165" s="1"/>
  <c r="I46" i="165"/>
  <c r="H12" i="166"/>
  <c r="I12" i="186" s="1"/>
  <c r="H13" i="166"/>
  <c r="I13" i="166" s="1"/>
  <c r="H14" i="166"/>
  <c r="I14" i="166" s="1"/>
  <c r="H15" i="166"/>
  <c r="I15" i="166" s="1"/>
  <c r="H16" i="166"/>
  <c r="I16" i="166" s="1"/>
  <c r="H17" i="166"/>
  <c r="I17" i="166" s="1"/>
  <c r="H18" i="166"/>
  <c r="I18" i="166" s="1"/>
  <c r="H19" i="166"/>
  <c r="I19" i="166" s="1"/>
  <c r="H20" i="166"/>
  <c r="I20" i="166" s="1"/>
  <c r="H21" i="166"/>
  <c r="I21" i="166" s="1"/>
  <c r="H22" i="166"/>
  <c r="I22" i="166" s="1"/>
  <c r="H23" i="166"/>
  <c r="I23" i="166" s="1"/>
  <c r="I26" i="166"/>
  <c r="I28" i="166"/>
  <c r="I30" i="166"/>
  <c r="H35" i="166"/>
  <c r="E35" i="166"/>
  <c r="I36" i="166"/>
  <c r="H37" i="166"/>
  <c r="E37" i="166"/>
  <c r="F37" i="166" s="1"/>
  <c r="I37" i="166" s="1"/>
  <c r="I38" i="166"/>
  <c r="H40" i="166"/>
  <c r="E40" i="166"/>
  <c r="F40" i="166" s="1"/>
  <c r="I40" i="166" s="1"/>
  <c r="I41" i="166"/>
  <c r="H42" i="166"/>
  <c r="E42" i="166"/>
  <c r="F42" i="166" s="1"/>
  <c r="I43" i="166"/>
  <c r="H44" i="166"/>
  <c r="E44" i="166"/>
  <c r="F44" i="166" s="1"/>
  <c r="I44" i="166" s="1"/>
  <c r="I45" i="166"/>
  <c r="H46" i="166"/>
  <c r="E46" i="166"/>
  <c r="F46" i="166" s="1"/>
  <c r="F24" i="163"/>
  <c r="I84" i="132" s="1"/>
  <c r="H12" i="163"/>
  <c r="I12" i="163" s="1"/>
  <c r="H13" i="163"/>
  <c r="I13" i="163" s="1"/>
  <c r="H14" i="163"/>
  <c r="I14" i="163" s="1"/>
  <c r="H15" i="163"/>
  <c r="I15" i="163" s="1"/>
  <c r="H16" i="163"/>
  <c r="I16" i="163" s="1"/>
  <c r="H17" i="163"/>
  <c r="I17" i="163" s="1"/>
  <c r="H18" i="163"/>
  <c r="I18" i="163" s="1"/>
  <c r="H19" i="163"/>
  <c r="I19" i="163" s="1"/>
  <c r="H20" i="163"/>
  <c r="I20" i="163" s="1"/>
  <c r="H21" i="163"/>
  <c r="I21" i="163" s="1"/>
  <c r="H22" i="163"/>
  <c r="I22" i="163" s="1"/>
  <c r="H23" i="163"/>
  <c r="I23" i="163" s="1"/>
  <c r="F33" i="163"/>
  <c r="E35" i="163"/>
  <c r="F35" i="185" s="1"/>
  <c r="E37" i="163"/>
  <c r="F37" i="163" s="1"/>
  <c r="I37" i="163" s="1"/>
  <c r="E40" i="163"/>
  <c r="F40" i="163" s="1"/>
  <c r="I40" i="163" s="1"/>
  <c r="E42" i="163"/>
  <c r="F42" i="163" s="1"/>
  <c r="I42" i="163" s="1"/>
  <c r="E44" i="163"/>
  <c r="F44" i="163" s="1"/>
  <c r="I44" i="163" s="1"/>
  <c r="E46" i="163"/>
  <c r="F46" i="163" s="1"/>
  <c r="I46" i="163" s="1"/>
  <c r="H12" i="156"/>
  <c r="I12" i="156" s="1"/>
  <c r="H13" i="156"/>
  <c r="H14" i="156"/>
  <c r="H15" i="156"/>
  <c r="H16" i="156"/>
  <c r="H17" i="156"/>
  <c r="F19" i="156"/>
  <c r="H19" i="156"/>
  <c r="F21" i="156"/>
  <c r="H21" i="156"/>
  <c r="F23" i="156"/>
  <c r="H23" i="156"/>
  <c r="H51" i="157"/>
  <c r="I51" i="157" s="1"/>
  <c r="I13" i="156"/>
  <c r="I14" i="156"/>
  <c r="I15" i="156"/>
  <c r="I16" i="156"/>
  <c r="I17" i="156"/>
  <c r="F18" i="156"/>
  <c r="H18" i="156"/>
  <c r="F20" i="156"/>
  <c r="H20" i="156"/>
  <c r="F22" i="156"/>
  <c r="H22" i="156"/>
  <c r="H51" i="159"/>
  <c r="I51" i="159" s="1"/>
  <c r="I13" i="157"/>
  <c r="F24" i="158"/>
  <c r="I78" i="132" s="1"/>
  <c r="I13" i="159"/>
  <c r="F24" i="159"/>
  <c r="I79" i="132" s="1"/>
  <c r="F12" i="160"/>
  <c r="H12" i="160"/>
  <c r="F14" i="160"/>
  <c r="H14" i="160"/>
  <c r="F16" i="160"/>
  <c r="I16" i="160" s="1"/>
  <c r="H16" i="160"/>
  <c r="F18" i="160"/>
  <c r="I18" i="160" s="1"/>
  <c r="H18" i="160"/>
  <c r="F20" i="160"/>
  <c r="H20" i="160"/>
  <c r="F22" i="160"/>
  <c r="I22" i="160" s="1"/>
  <c r="H22" i="160"/>
  <c r="F24" i="161"/>
  <c r="I82" i="132" s="1"/>
  <c r="H24" i="161"/>
  <c r="Q82" i="132" s="1"/>
  <c r="I26" i="156"/>
  <c r="I28" i="156"/>
  <c r="I30" i="156"/>
  <c r="H35" i="156"/>
  <c r="I35" i="184" s="1"/>
  <c r="E35" i="156"/>
  <c r="I36" i="156"/>
  <c r="H37" i="156"/>
  <c r="E37" i="156"/>
  <c r="F37" i="156" s="1"/>
  <c r="I38" i="156"/>
  <c r="H40" i="156"/>
  <c r="E40" i="156"/>
  <c r="F40" i="156" s="1"/>
  <c r="I40" i="156" s="1"/>
  <c r="I41" i="156"/>
  <c r="H42" i="156"/>
  <c r="E42" i="156"/>
  <c r="F42" i="156" s="1"/>
  <c r="I43" i="156"/>
  <c r="H44" i="156"/>
  <c r="E44" i="156"/>
  <c r="F44" i="156" s="1"/>
  <c r="I44" i="156" s="1"/>
  <c r="I45" i="156"/>
  <c r="H46" i="156"/>
  <c r="E46" i="156"/>
  <c r="F46" i="156" s="1"/>
  <c r="I26" i="157"/>
  <c r="I33" i="157" s="1"/>
  <c r="F35" i="157"/>
  <c r="H36" i="157"/>
  <c r="E36" i="157"/>
  <c r="F36" i="157" s="1"/>
  <c r="I37" i="157"/>
  <c r="H38" i="157"/>
  <c r="E38" i="157"/>
  <c r="F38" i="157" s="1"/>
  <c r="I40" i="157"/>
  <c r="H41" i="157"/>
  <c r="E41" i="157"/>
  <c r="F41" i="157" s="1"/>
  <c r="I42" i="157"/>
  <c r="H43" i="157"/>
  <c r="E43" i="157"/>
  <c r="F43" i="157" s="1"/>
  <c r="I44" i="157"/>
  <c r="H45" i="157"/>
  <c r="E45" i="157"/>
  <c r="F45" i="157" s="1"/>
  <c r="I46" i="157"/>
  <c r="H12" i="158"/>
  <c r="H13" i="158"/>
  <c r="I13" i="158" s="1"/>
  <c r="H14" i="158"/>
  <c r="I14" i="158" s="1"/>
  <c r="H15" i="158"/>
  <c r="I15" i="158" s="1"/>
  <c r="H16" i="158"/>
  <c r="I16" i="158" s="1"/>
  <c r="H17" i="158"/>
  <c r="I17" i="158" s="1"/>
  <c r="H18" i="158"/>
  <c r="I18" i="158" s="1"/>
  <c r="H19" i="158"/>
  <c r="I19" i="158" s="1"/>
  <c r="H20" i="158"/>
  <c r="I20" i="158" s="1"/>
  <c r="H21" i="158"/>
  <c r="I21" i="158" s="1"/>
  <c r="H22" i="158"/>
  <c r="I22" i="158" s="1"/>
  <c r="H23" i="158"/>
  <c r="I23" i="158" s="1"/>
  <c r="I26" i="158"/>
  <c r="I28" i="158"/>
  <c r="I30" i="158"/>
  <c r="H35" i="158"/>
  <c r="I35" i="183" s="1"/>
  <c r="E35" i="158"/>
  <c r="I36" i="158"/>
  <c r="H37" i="158"/>
  <c r="E37" i="158"/>
  <c r="F37" i="158" s="1"/>
  <c r="I38" i="158"/>
  <c r="H40" i="158"/>
  <c r="E40" i="158"/>
  <c r="F40" i="158" s="1"/>
  <c r="I41" i="158"/>
  <c r="H42" i="158"/>
  <c r="E42" i="158"/>
  <c r="F42" i="158" s="1"/>
  <c r="I43" i="158"/>
  <c r="H44" i="158"/>
  <c r="E44" i="158"/>
  <c r="F44" i="158" s="1"/>
  <c r="I45" i="158"/>
  <c r="H46" i="158"/>
  <c r="E46" i="158"/>
  <c r="F46" i="158" s="1"/>
  <c r="I26" i="159"/>
  <c r="I33" i="159" s="1"/>
  <c r="F35" i="159"/>
  <c r="H36" i="159"/>
  <c r="E36" i="159"/>
  <c r="F36" i="159" s="1"/>
  <c r="I37" i="159"/>
  <c r="H38" i="159"/>
  <c r="E38" i="159"/>
  <c r="F38" i="159" s="1"/>
  <c r="I38" i="159" s="1"/>
  <c r="I40" i="159"/>
  <c r="H41" i="159"/>
  <c r="E41" i="159"/>
  <c r="F41" i="159" s="1"/>
  <c r="I42" i="159"/>
  <c r="H43" i="159"/>
  <c r="E43" i="159"/>
  <c r="F43" i="159" s="1"/>
  <c r="I43" i="159" s="1"/>
  <c r="I44" i="159"/>
  <c r="H45" i="159"/>
  <c r="E45" i="159"/>
  <c r="F45" i="159" s="1"/>
  <c r="I46" i="159"/>
  <c r="F13" i="160"/>
  <c r="H13" i="160"/>
  <c r="F15" i="160"/>
  <c r="H15" i="160"/>
  <c r="F17" i="160"/>
  <c r="H17" i="160"/>
  <c r="F19" i="160"/>
  <c r="H19" i="160"/>
  <c r="F21" i="160"/>
  <c r="H21" i="160"/>
  <c r="F23" i="160"/>
  <c r="H23" i="160"/>
  <c r="F24" i="162"/>
  <c r="I83" i="132" s="1"/>
  <c r="I26" i="160"/>
  <c r="I28" i="160"/>
  <c r="I30" i="160"/>
  <c r="H35" i="160"/>
  <c r="E35" i="160"/>
  <c r="I36" i="160"/>
  <c r="H37" i="160"/>
  <c r="E37" i="160"/>
  <c r="F37" i="160" s="1"/>
  <c r="I38" i="160"/>
  <c r="H40" i="160"/>
  <c r="E40" i="160"/>
  <c r="F40" i="160" s="1"/>
  <c r="I41" i="160"/>
  <c r="H42" i="160"/>
  <c r="E42" i="160"/>
  <c r="F42" i="160" s="1"/>
  <c r="I43" i="160"/>
  <c r="H44" i="160"/>
  <c r="E44" i="160"/>
  <c r="F44" i="160" s="1"/>
  <c r="I45" i="160"/>
  <c r="H46" i="160"/>
  <c r="E46" i="160"/>
  <c r="F46" i="160" s="1"/>
  <c r="I26" i="161"/>
  <c r="I33" i="161" s="1"/>
  <c r="F35" i="161"/>
  <c r="H36" i="161"/>
  <c r="E36" i="161"/>
  <c r="F36" i="161" s="1"/>
  <c r="I37" i="161"/>
  <c r="H38" i="161"/>
  <c r="E38" i="161"/>
  <c r="F38" i="161" s="1"/>
  <c r="I38" i="161" s="1"/>
  <c r="I40" i="161"/>
  <c r="H41" i="161"/>
  <c r="E41" i="161"/>
  <c r="F41" i="161" s="1"/>
  <c r="I42" i="161"/>
  <c r="H43" i="161"/>
  <c r="E43" i="161"/>
  <c r="F43" i="161" s="1"/>
  <c r="I44" i="161"/>
  <c r="H45" i="161"/>
  <c r="E45" i="161"/>
  <c r="F45" i="161" s="1"/>
  <c r="I46" i="161"/>
  <c r="H12" i="162"/>
  <c r="H13" i="162"/>
  <c r="I13" i="162" s="1"/>
  <c r="H14" i="162"/>
  <c r="I14" i="162" s="1"/>
  <c r="H15" i="162"/>
  <c r="I15" i="162" s="1"/>
  <c r="H16" i="162"/>
  <c r="I16" i="162" s="1"/>
  <c r="H17" i="162"/>
  <c r="I17" i="162" s="1"/>
  <c r="H18" i="162"/>
  <c r="I18" i="162" s="1"/>
  <c r="H19" i="162"/>
  <c r="I19" i="162" s="1"/>
  <c r="H20" i="162"/>
  <c r="I20" i="162" s="1"/>
  <c r="H21" i="162"/>
  <c r="I21" i="162" s="1"/>
  <c r="H22" i="162"/>
  <c r="I22" i="162" s="1"/>
  <c r="H23" i="162"/>
  <c r="I23" i="162" s="1"/>
  <c r="H12" i="153"/>
  <c r="H13" i="153"/>
  <c r="H14" i="153"/>
  <c r="H47" i="153"/>
  <c r="I12" i="153"/>
  <c r="I13" i="153"/>
  <c r="I14" i="153"/>
  <c r="F24" i="154"/>
  <c r="I72" i="132" s="1"/>
  <c r="F15" i="153"/>
  <c r="I15" i="153" s="1"/>
  <c r="F16" i="153"/>
  <c r="I16" i="153" s="1"/>
  <c r="F17" i="153"/>
  <c r="I17" i="153" s="1"/>
  <c r="F18" i="153"/>
  <c r="I18" i="153" s="1"/>
  <c r="F19" i="153"/>
  <c r="I19" i="153" s="1"/>
  <c r="F20" i="153"/>
  <c r="I20" i="153" s="1"/>
  <c r="F21" i="153"/>
  <c r="I21" i="153" s="1"/>
  <c r="F22" i="153"/>
  <c r="I22" i="153" s="1"/>
  <c r="F23" i="153"/>
  <c r="I23" i="153" s="1"/>
  <c r="I26" i="153"/>
  <c r="I33" i="153" s="1"/>
  <c r="H12" i="154"/>
  <c r="H13" i="154"/>
  <c r="I13" i="154" s="1"/>
  <c r="H14" i="154"/>
  <c r="I14" i="154" s="1"/>
  <c r="H15" i="154"/>
  <c r="I15" i="154" s="1"/>
  <c r="H16" i="154"/>
  <c r="I16" i="154" s="1"/>
  <c r="H17" i="154"/>
  <c r="I17" i="154" s="1"/>
  <c r="H18" i="154"/>
  <c r="I18" i="154" s="1"/>
  <c r="H19" i="154"/>
  <c r="I19" i="154" s="1"/>
  <c r="H20" i="154"/>
  <c r="I20" i="154" s="1"/>
  <c r="H21" i="154"/>
  <c r="I21" i="154" s="1"/>
  <c r="H22" i="154"/>
  <c r="I22" i="154" s="1"/>
  <c r="H23" i="154"/>
  <c r="I23" i="154" s="1"/>
  <c r="F33" i="154"/>
  <c r="F24" i="155"/>
  <c r="I74" i="132" s="1"/>
  <c r="F35" i="153"/>
  <c r="E36" i="153"/>
  <c r="F36" i="153" s="1"/>
  <c r="I36" i="153" s="1"/>
  <c r="E38" i="153"/>
  <c r="F38" i="153" s="1"/>
  <c r="I38" i="153" s="1"/>
  <c r="E41" i="153"/>
  <c r="F41" i="153" s="1"/>
  <c r="I41" i="153" s="1"/>
  <c r="E43" i="153"/>
  <c r="F43" i="153" s="1"/>
  <c r="I43" i="153" s="1"/>
  <c r="E45" i="153"/>
  <c r="F45" i="153" s="1"/>
  <c r="I45" i="153" s="1"/>
  <c r="E35" i="154"/>
  <c r="E37" i="154"/>
  <c r="F37" i="154" s="1"/>
  <c r="I37" i="154" s="1"/>
  <c r="E40" i="154"/>
  <c r="F40" i="154" s="1"/>
  <c r="I40" i="154" s="1"/>
  <c r="E42" i="154"/>
  <c r="F42" i="154" s="1"/>
  <c r="I42" i="154" s="1"/>
  <c r="E44" i="154"/>
  <c r="F44" i="154" s="1"/>
  <c r="I44" i="154" s="1"/>
  <c r="H12" i="155"/>
  <c r="I12" i="155" s="1"/>
  <c r="H13" i="155"/>
  <c r="I13" i="155" s="1"/>
  <c r="H14" i="155"/>
  <c r="I14" i="155" s="1"/>
  <c r="H15" i="155"/>
  <c r="I15" i="155" s="1"/>
  <c r="H16" i="155"/>
  <c r="I16" i="155" s="1"/>
  <c r="H17" i="155"/>
  <c r="I17" i="155" s="1"/>
  <c r="H18" i="155"/>
  <c r="I18" i="155" s="1"/>
  <c r="H19" i="155"/>
  <c r="I19" i="155" s="1"/>
  <c r="H20" i="155"/>
  <c r="I20" i="155" s="1"/>
  <c r="H21" i="155"/>
  <c r="I21" i="155" s="1"/>
  <c r="H22" i="155"/>
  <c r="I22" i="155" s="1"/>
  <c r="H23" i="155"/>
  <c r="I23" i="155" s="1"/>
  <c r="F33" i="155"/>
  <c r="E45" i="154"/>
  <c r="F45" i="154" s="1"/>
  <c r="I45" i="154" s="1"/>
  <c r="E35" i="155"/>
  <c r="E37" i="155"/>
  <c r="F37" i="155" s="1"/>
  <c r="I37" i="155" s="1"/>
  <c r="E40" i="155"/>
  <c r="F40" i="155" s="1"/>
  <c r="I40" i="155" s="1"/>
  <c r="E42" i="155"/>
  <c r="F42" i="155" s="1"/>
  <c r="I42" i="155" s="1"/>
  <c r="E44" i="155"/>
  <c r="F44" i="155" s="1"/>
  <c r="I44" i="155" s="1"/>
  <c r="E46" i="155"/>
  <c r="F46" i="155" s="1"/>
  <c r="I46" i="155" s="1"/>
  <c r="F24" i="152"/>
  <c r="I70" i="132" s="1"/>
  <c r="H12" i="152"/>
  <c r="I12" i="152" s="1"/>
  <c r="H13" i="152"/>
  <c r="I13" i="152" s="1"/>
  <c r="H14" i="152"/>
  <c r="I14" i="152" s="1"/>
  <c r="H15" i="152"/>
  <c r="I15" i="152" s="1"/>
  <c r="H16" i="152"/>
  <c r="I16" i="152" s="1"/>
  <c r="H17" i="152"/>
  <c r="I17" i="152" s="1"/>
  <c r="H18" i="152"/>
  <c r="I18" i="152" s="1"/>
  <c r="H19" i="152"/>
  <c r="I19" i="152" s="1"/>
  <c r="H20" i="152"/>
  <c r="I20" i="152" s="1"/>
  <c r="H21" i="152"/>
  <c r="I21" i="152" s="1"/>
  <c r="H22" i="152"/>
  <c r="I22" i="152" s="1"/>
  <c r="H23" i="152"/>
  <c r="I23" i="152" s="1"/>
  <c r="F33" i="152"/>
  <c r="E35" i="152"/>
  <c r="E37" i="152"/>
  <c r="F37" i="152" s="1"/>
  <c r="I37" i="152" s="1"/>
  <c r="E40" i="152"/>
  <c r="F40" i="152" s="1"/>
  <c r="I40" i="152" s="1"/>
  <c r="E42" i="152"/>
  <c r="F42" i="152" s="1"/>
  <c r="I42" i="152" s="1"/>
  <c r="E44" i="152"/>
  <c r="F44" i="152" s="1"/>
  <c r="I44" i="152" s="1"/>
  <c r="E46" i="152"/>
  <c r="F46" i="152" s="1"/>
  <c r="I46" i="152" s="1"/>
  <c r="F24" i="151"/>
  <c r="I68" i="132" s="1"/>
  <c r="H12" i="151"/>
  <c r="I12" i="151" s="1"/>
  <c r="H13" i="151"/>
  <c r="I13" i="151" s="1"/>
  <c r="H14" i="151"/>
  <c r="I14" i="151" s="1"/>
  <c r="H15" i="151"/>
  <c r="I15" i="151" s="1"/>
  <c r="H16" i="151"/>
  <c r="I16" i="151" s="1"/>
  <c r="H17" i="151"/>
  <c r="I17" i="151" s="1"/>
  <c r="H18" i="151"/>
  <c r="I18" i="151" s="1"/>
  <c r="H19" i="151"/>
  <c r="I19" i="151" s="1"/>
  <c r="H20" i="151"/>
  <c r="I20" i="151" s="1"/>
  <c r="H21" i="151"/>
  <c r="I21" i="151" s="1"/>
  <c r="H22" i="151"/>
  <c r="I22" i="151" s="1"/>
  <c r="H23" i="151"/>
  <c r="I23" i="151" s="1"/>
  <c r="F33" i="151"/>
  <c r="E35" i="151"/>
  <c r="E37" i="151"/>
  <c r="F37" i="151" s="1"/>
  <c r="I37" i="151" s="1"/>
  <c r="E40" i="151"/>
  <c r="F40" i="151" s="1"/>
  <c r="I40" i="151" s="1"/>
  <c r="E42" i="151"/>
  <c r="F42" i="151" s="1"/>
  <c r="I42" i="151" s="1"/>
  <c r="E44" i="151"/>
  <c r="F44" i="151" s="1"/>
  <c r="I44" i="151" s="1"/>
  <c r="E46" i="151"/>
  <c r="F46" i="151" s="1"/>
  <c r="I46" i="151" s="1"/>
  <c r="I18" i="145"/>
  <c r="I22" i="145"/>
  <c r="I14" i="144"/>
  <c r="I15" i="144"/>
  <c r="I16" i="144"/>
  <c r="I17" i="144"/>
  <c r="I18" i="144"/>
  <c r="I19" i="144"/>
  <c r="I20" i="144"/>
  <c r="I21" i="144"/>
  <c r="I22" i="144"/>
  <c r="I23" i="144"/>
  <c r="H47" i="144"/>
  <c r="G24" i="145"/>
  <c r="H12" i="145"/>
  <c r="B4" i="149"/>
  <c r="B4" i="150"/>
  <c r="B4" i="146"/>
  <c r="F24" i="143"/>
  <c r="I57" i="132" s="1"/>
  <c r="I26" i="143"/>
  <c r="I33" i="143" s="1"/>
  <c r="I35" i="143"/>
  <c r="B4" i="144"/>
  <c r="I26" i="144"/>
  <c r="I33" i="144" s="1"/>
  <c r="F12" i="145"/>
  <c r="H13" i="145"/>
  <c r="I13" i="145" s="1"/>
  <c r="H14" i="145"/>
  <c r="I14" i="145" s="1"/>
  <c r="H15" i="145"/>
  <c r="I15" i="145" s="1"/>
  <c r="H16" i="145"/>
  <c r="I16" i="145" s="1"/>
  <c r="H17" i="145"/>
  <c r="I17" i="145" s="1"/>
  <c r="H18" i="145"/>
  <c r="H19" i="145"/>
  <c r="I19" i="145" s="1"/>
  <c r="H20" i="145"/>
  <c r="I20" i="145" s="1"/>
  <c r="H21" i="145"/>
  <c r="I21" i="145" s="1"/>
  <c r="H22" i="145"/>
  <c r="H23" i="145"/>
  <c r="I23" i="145" s="1"/>
  <c r="D24" i="145"/>
  <c r="F38" i="51" s="1"/>
  <c r="H35" i="145"/>
  <c r="I35" i="179" s="1"/>
  <c r="E35" i="145"/>
  <c r="H37" i="145"/>
  <c r="I37" i="179" s="1"/>
  <c r="E37" i="145"/>
  <c r="F37" i="145" s="1"/>
  <c r="H40" i="145"/>
  <c r="I40" i="179" s="1"/>
  <c r="E40" i="145"/>
  <c r="F40" i="145" s="1"/>
  <c r="G40" i="179" s="1"/>
  <c r="J40" i="179" s="1"/>
  <c r="H42" i="145"/>
  <c r="I42" i="179" s="1"/>
  <c r="E42" i="145"/>
  <c r="F42" i="145" s="1"/>
  <c r="H44" i="145"/>
  <c r="I44" i="179" s="1"/>
  <c r="E44" i="145"/>
  <c r="F44" i="145" s="1"/>
  <c r="G44" i="179" s="1"/>
  <c r="H35" i="146"/>
  <c r="E35" i="146"/>
  <c r="F35" i="180" s="1"/>
  <c r="H37" i="146"/>
  <c r="E37" i="146"/>
  <c r="F37" i="146" s="1"/>
  <c r="H40" i="146"/>
  <c r="E40" i="146"/>
  <c r="H42" i="146"/>
  <c r="E42" i="146"/>
  <c r="H44" i="146"/>
  <c r="E44" i="146"/>
  <c r="H46" i="146"/>
  <c r="E46" i="146"/>
  <c r="B4" i="147"/>
  <c r="I26" i="147"/>
  <c r="I33" i="147" s="1"/>
  <c r="H42" i="147"/>
  <c r="E42" i="147"/>
  <c r="F42" i="147" s="1"/>
  <c r="H46" i="147"/>
  <c r="E46" i="147"/>
  <c r="F46" i="147" s="1"/>
  <c r="H43" i="148"/>
  <c r="I43" i="180" s="1"/>
  <c r="E43" i="148"/>
  <c r="F43" i="148" s="1"/>
  <c r="B3" i="150"/>
  <c r="B3" i="148"/>
  <c r="B3" i="149"/>
  <c r="B3" i="147"/>
  <c r="H12" i="179"/>
  <c r="I12" i="179" s="1"/>
  <c r="I24" i="179" s="1"/>
  <c r="B3" i="144"/>
  <c r="F12" i="144"/>
  <c r="H12" i="144"/>
  <c r="H24" i="144" s="1"/>
  <c r="Q58" i="132" s="1"/>
  <c r="F35" i="144"/>
  <c r="E36" i="144"/>
  <c r="F36" i="144" s="1"/>
  <c r="I36" i="144" s="1"/>
  <c r="E38" i="144"/>
  <c r="F38" i="144" s="1"/>
  <c r="I38" i="144" s="1"/>
  <c r="E41" i="144"/>
  <c r="F41" i="144" s="1"/>
  <c r="I41" i="144" s="1"/>
  <c r="E43" i="144"/>
  <c r="F43" i="144" s="1"/>
  <c r="I43" i="144" s="1"/>
  <c r="E45" i="144"/>
  <c r="F45" i="144" s="1"/>
  <c r="I45" i="144" s="1"/>
  <c r="B4" i="145"/>
  <c r="I26" i="145"/>
  <c r="I33" i="145" s="1"/>
  <c r="I31" i="145"/>
  <c r="G47" i="145"/>
  <c r="H45" i="145"/>
  <c r="I45" i="145" s="1"/>
  <c r="F24" i="146"/>
  <c r="I62" i="132" s="1"/>
  <c r="I12" i="146"/>
  <c r="I13" i="146"/>
  <c r="I14" i="146"/>
  <c r="I15" i="146"/>
  <c r="I16" i="146"/>
  <c r="I17" i="146"/>
  <c r="I18" i="146"/>
  <c r="I19" i="146"/>
  <c r="I20" i="146"/>
  <c r="I21" i="146"/>
  <c r="I22" i="146"/>
  <c r="I23" i="146"/>
  <c r="H33" i="146"/>
  <c r="I27" i="146"/>
  <c r="I29" i="146"/>
  <c r="I31" i="146"/>
  <c r="G24" i="147"/>
  <c r="H12" i="147"/>
  <c r="H24" i="147" s="1"/>
  <c r="Q63" i="132" s="1"/>
  <c r="G47" i="147"/>
  <c r="H35" i="147"/>
  <c r="H40" i="147"/>
  <c r="E40" i="147"/>
  <c r="F40" i="147" s="1"/>
  <c r="H44" i="147"/>
  <c r="E44" i="147"/>
  <c r="F44" i="147" s="1"/>
  <c r="B4" i="148"/>
  <c r="I12" i="148"/>
  <c r="H38" i="148"/>
  <c r="E38" i="148"/>
  <c r="F38" i="148" s="1"/>
  <c r="F13" i="149"/>
  <c r="H13" i="149"/>
  <c r="F15" i="149"/>
  <c r="I15" i="149" s="1"/>
  <c r="H15" i="149"/>
  <c r="F17" i="149"/>
  <c r="I17" i="149" s="1"/>
  <c r="H17" i="149"/>
  <c r="F19" i="149"/>
  <c r="I19" i="149" s="1"/>
  <c r="H19" i="149"/>
  <c r="F21" i="149"/>
  <c r="I21" i="149" s="1"/>
  <c r="H21" i="149"/>
  <c r="F23" i="149"/>
  <c r="I23" i="149" s="1"/>
  <c r="H23" i="149"/>
  <c r="F12" i="147"/>
  <c r="H24" i="148"/>
  <c r="Q64" i="132" s="1"/>
  <c r="I17" i="148"/>
  <c r="I26" i="148"/>
  <c r="I33" i="148" s="1"/>
  <c r="F35" i="148"/>
  <c r="H36" i="148"/>
  <c r="E36" i="148"/>
  <c r="F36" i="148" s="1"/>
  <c r="H41" i="148"/>
  <c r="I41" i="180" s="1"/>
  <c r="E41" i="148"/>
  <c r="F41" i="148" s="1"/>
  <c r="H45" i="148"/>
  <c r="I45" i="180" s="1"/>
  <c r="E45" i="148"/>
  <c r="F45" i="148" s="1"/>
  <c r="F12" i="149"/>
  <c r="H12" i="149"/>
  <c r="F14" i="149"/>
  <c r="H14" i="149"/>
  <c r="F16" i="149"/>
  <c r="H16" i="149"/>
  <c r="F18" i="149"/>
  <c r="H18" i="149"/>
  <c r="F20" i="149"/>
  <c r="H20" i="149"/>
  <c r="F22" i="149"/>
  <c r="H22" i="149"/>
  <c r="I26" i="149"/>
  <c r="I28" i="149"/>
  <c r="I30" i="149"/>
  <c r="H35" i="149"/>
  <c r="I35" i="181" s="1"/>
  <c r="E35" i="149"/>
  <c r="F35" i="181" s="1"/>
  <c r="I36" i="149"/>
  <c r="H37" i="149"/>
  <c r="E37" i="149"/>
  <c r="F37" i="149" s="1"/>
  <c r="I38" i="149"/>
  <c r="H40" i="149"/>
  <c r="E40" i="149"/>
  <c r="F40" i="149" s="1"/>
  <c r="I41" i="149"/>
  <c r="H42" i="149"/>
  <c r="E42" i="149"/>
  <c r="F42" i="149" s="1"/>
  <c r="I43" i="149"/>
  <c r="H44" i="149"/>
  <c r="E44" i="149"/>
  <c r="F44" i="149" s="1"/>
  <c r="I45" i="149"/>
  <c r="I12" i="150"/>
  <c r="E47" i="150"/>
  <c r="F35" i="150"/>
  <c r="I37" i="150"/>
  <c r="I40" i="150"/>
  <c r="I42" i="150"/>
  <c r="I44" i="150"/>
  <c r="I46" i="150"/>
  <c r="F35" i="190" l="1"/>
  <c r="J26" i="190"/>
  <c r="J33" i="190" s="1"/>
  <c r="H51" i="176"/>
  <c r="I51" i="176" s="1"/>
  <c r="F43" i="176"/>
  <c r="G43" i="190" s="1"/>
  <c r="J43" i="190" s="1"/>
  <c r="F43" i="190"/>
  <c r="F46" i="190"/>
  <c r="F42" i="190"/>
  <c r="F45" i="176"/>
  <c r="G45" i="190" s="1"/>
  <c r="J45" i="190" s="1"/>
  <c r="F45" i="190"/>
  <c r="F41" i="176"/>
  <c r="G41" i="190" s="1"/>
  <c r="J41" i="190" s="1"/>
  <c r="F41" i="190"/>
  <c r="G46" i="190"/>
  <c r="J46" i="190" s="1"/>
  <c r="G44" i="190"/>
  <c r="J44" i="190" s="1"/>
  <c r="G42" i="190"/>
  <c r="J42" i="190" s="1"/>
  <c r="G40" i="190"/>
  <c r="J40" i="190" s="1"/>
  <c r="J37" i="190"/>
  <c r="F38" i="176"/>
  <c r="G38" i="190" s="1"/>
  <c r="J38" i="190" s="1"/>
  <c r="F38" i="190"/>
  <c r="F36" i="176"/>
  <c r="G36" i="190" s="1"/>
  <c r="J36" i="190" s="1"/>
  <c r="F36" i="190"/>
  <c r="F37" i="190"/>
  <c r="F44" i="173"/>
  <c r="F44" i="189"/>
  <c r="F40" i="173"/>
  <c r="F40" i="189"/>
  <c r="G43" i="189"/>
  <c r="J43" i="189" s="1"/>
  <c r="I45" i="173"/>
  <c r="G45" i="189"/>
  <c r="J45" i="189" s="1"/>
  <c r="F41" i="189"/>
  <c r="F46" i="173"/>
  <c r="F46" i="189"/>
  <c r="F42" i="173"/>
  <c r="F42" i="189"/>
  <c r="F43" i="189"/>
  <c r="F45" i="189"/>
  <c r="I41" i="173"/>
  <c r="G41" i="189"/>
  <c r="J41" i="189" s="1"/>
  <c r="F35" i="189"/>
  <c r="F38" i="189"/>
  <c r="F37" i="173"/>
  <c r="F37" i="189"/>
  <c r="H48" i="174"/>
  <c r="H54" i="174" s="1"/>
  <c r="H56" i="174" s="1"/>
  <c r="H60" i="174" s="1"/>
  <c r="H62" i="174" s="1"/>
  <c r="R99" i="132"/>
  <c r="H47" i="173"/>
  <c r="R98" i="132" s="1"/>
  <c r="I35" i="189"/>
  <c r="G36" i="189"/>
  <c r="J36" i="189" s="1"/>
  <c r="I38" i="173"/>
  <c r="G38" i="189"/>
  <c r="J38" i="189" s="1"/>
  <c r="F35" i="188"/>
  <c r="F45" i="170"/>
  <c r="G45" i="188" s="1"/>
  <c r="J45" i="188" s="1"/>
  <c r="F45" i="188"/>
  <c r="F41" i="170"/>
  <c r="G41" i="188" s="1"/>
  <c r="J41" i="188" s="1"/>
  <c r="F41" i="188"/>
  <c r="G46" i="188"/>
  <c r="J46" i="188" s="1"/>
  <c r="G44" i="188"/>
  <c r="J44" i="188" s="1"/>
  <c r="G42" i="188"/>
  <c r="J42" i="188" s="1"/>
  <c r="G40" i="188"/>
  <c r="J40" i="188" s="1"/>
  <c r="I46" i="170"/>
  <c r="I45" i="188"/>
  <c r="F43" i="170"/>
  <c r="G43" i="188" s="1"/>
  <c r="J43" i="188" s="1"/>
  <c r="F43" i="188"/>
  <c r="I42" i="170"/>
  <c r="F46" i="188"/>
  <c r="F44" i="188"/>
  <c r="F42" i="188"/>
  <c r="F40" i="188"/>
  <c r="F36" i="170"/>
  <c r="G36" i="188" s="1"/>
  <c r="J36" i="188" s="1"/>
  <c r="F36" i="188"/>
  <c r="F37" i="188"/>
  <c r="F38" i="170"/>
  <c r="F38" i="188"/>
  <c r="G37" i="188"/>
  <c r="J37" i="188" s="1"/>
  <c r="J26" i="188"/>
  <c r="J33" i="188" s="1"/>
  <c r="H51" i="170"/>
  <c r="I51" i="170" s="1"/>
  <c r="Q94" i="132"/>
  <c r="F35" i="187"/>
  <c r="F46" i="167"/>
  <c r="F46" i="187"/>
  <c r="F42" i="167"/>
  <c r="F42" i="187"/>
  <c r="F45" i="187"/>
  <c r="F41" i="187"/>
  <c r="J43" i="187"/>
  <c r="F44" i="167"/>
  <c r="F44" i="187"/>
  <c r="F40" i="167"/>
  <c r="F40" i="187"/>
  <c r="G45" i="187"/>
  <c r="J45" i="187" s="1"/>
  <c r="G41" i="187"/>
  <c r="J41" i="187" s="1"/>
  <c r="F43" i="187"/>
  <c r="F37" i="167"/>
  <c r="F37" i="187"/>
  <c r="I38" i="167"/>
  <c r="G38" i="187"/>
  <c r="J38" i="187" s="1"/>
  <c r="F36" i="187"/>
  <c r="F38" i="187"/>
  <c r="G36" i="187"/>
  <c r="J36" i="187" s="1"/>
  <c r="R91" i="132"/>
  <c r="H47" i="167"/>
  <c r="I35" i="187"/>
  <c r="R90" i="132"/>
  <c r="H51" i="168"/>
  <c r="I51" i="168" s="1"/>
  <c r="Q91" i="132"/>
  <c r="F35" i="186"/>
  <c r="I35" i="186"/>
  <c r="I14" i="186"/>
  <c r="I13" i="186"/>
  <c r="H51" i="165"/>
  <c r="I51" i="165" s="1"/>
  <c r="Q87" i="132"/>
  <c r="I33" i="163"/>
  <c r="J83" i="132"/>
  <c r="I35" i="162"/>
  <c r="I47" i="162" s="1"/>
  <c r="R83" i="132"/>
  <c r="F35" i="183"/>
  <c r="R78" i="132"/>
  <c r="I14" i="160"/>
  <c r="I24" i="159"/>
  <c r="F35" i="184"/>
  <c r="R74" i="132"/>
  <c r="I33" i="154"/>
  <c r="F35" i="182"/>
  <c r="F47" i="182" s="1"/>
  <c r="R70" i="132"/>
  <c r="R67" i="132"/>
  <c r="J26" i="181"/>
  <c r="J33" i="181" s="1"/>
  <c r="H51" i="150"/>
  <c r="I51" i="150" s="1"/>
  <c r="Q67" i="132"/>
  <c r="F47" i="180"/>
  <c r="R58" i="132"/>
  <c r="H48" i="191"/>
  <c r="R60" i="132"/>
  <c r="F35" i="179"/>
  <c r="I46" i="143"/>
  <c r="G46" i="179"/>
  <c r="J46" i="179" s="1"/>
  <c r="I45" i="143"/>
  <c r="G45" i="179"/>
  <c r="I45" i="179"/>
  <c r="I47" i="179" s="1"/>
  <c r="I48" i="179" s="1"/>
  <c r="F45" i="179"/>
  <c r="J44" i="179"/>
  <c r="F44" i="179"/>
  <c r="F43" i="179"/>
  <c r="G43" i="179"/>
  <c r="J43" i="179" s="1"/>
  <c r="I42" i="143"/>
  <c r="G42" i="179"/>
  <c r="J42" i="179" s="1"/>
  <c r="F47" i="143"/>
  <c r="F48" i="143" s="1"/>
  <c r="F54" i="143" s="1"/>
  <c r="F56" i="143" s="1"/>
  <c r="F60" i="143" s="1"/>
  <c r="F42" i="179"/>
  <c r="G41" i="179"/>
  <c r="J41" i="179" s="1"/>
  <c r="F41" i="179"/>
  <c r="F40" i="179"/>
  <c r="F38" i="179"/>
  <c r="I38" i="143"/>
  <c r="G38" i="179"/>
  <c r="J38" i="179" s="1"/>
  <c r="I38" i="179"/>
  <c r="I37" i="143"/>
  <c r="I47" i="143" s="1"/>
  <c r="G37" i="179"/>
  <c r="J37" i="179" s="1"/>
  <c r="F37" i="179"/>
  <c r="F36" i="179"/>
  <c r="G36" i="179"/>
  <c r="J36" i="179" s="1"/>
  <c r="F48" i="191"/>
  <c r="F54" i="191" s="1"/>
  <c r="F56" i="191" s="1"/>
  <c r="F60" i="191" s="1"/>
  <c r="H24" i="179"/>
  <c r="J12" i="179"/>
  <c r="J13" i="185"/>
  <c r="I44" i="177"/>
  <c r="I40" i="177"/>
  <c r="I43" i="176"/>
  <c r="H47" i="176"/>
  <c r="I24" i="176"/>
  <c r="I37" i="175"/>
  <c r="I33" i="174"/>
  <c r="I33" i="173"/>
  <c r="I45" i="171"/>
  <c r="I44" i="171"/>
  <c r="I40" i="171"/>
  <c r="I43" i="170"/>
  <c r="H47" i="170"/>
  <c r="R94" i="132" s="1"/>
  <c r="I24" i="170"/>
  <c r="H48" i="170"/>
  <c r="I42" i="169"/>
  <c r="I37" i="169"/>
  <c r="H54" i="168"/>
  <c r="H56" i="168" s="1"/>
  <c r="H60" i="168" s="1"/>
  <c r="H62" i="168" s="1"/>
  <c r="I46" i="166"/>
  <c r="I42" i="166"/>
  <c r="I33" i="165"/>
  <c r="I45" i="164"/>
  <c r="I43" i="164"/>
  <c r="I41" i="164"/>
  <c r="H47" i="164"/>
  <c r="H48" i="164" s="1"/>
  <c r="H54" i="164" s="1"/>
  <c r="H56" i="164" s="1"/>
  <c r="H60" i="164" s="1"/>
  <c r="H62" i="164" s="1"/>
  <c r="I38" i="164"/>
  <c r="I36" i="164"/>
  <c r="F24" i="164"/>
  <c r="I86" i="132" s="1"/>
  <c r="F48" i="162"/>
  <c r="F54" i="162" s="1"/>
  <c r="F56" i="162" s="1"/>
  <c r="F60" i="162" s="1"/>
  <c r="I24" i="161"/>
  <c r="I43" i="161"/>
  <c r="H47" i="161"/>
  <c r="R82" i="132" s="1"/>
  <c r="H47" i="159"/>
  <c r="I46" i="160"/>
  <c r="I42" i="160"/>
  <c r="I37" i="160"/>
  <c r="I46" i="158"/>
  <c r="I42" i="158"/>
  <c r="I37" i="158"/>
  <c r="I45" i="157"/>
  <c r="I41" i="157"/>
  <c r="H47" i="157"/>
  <c r="I36" i="157"/>
  <c r="I24" i="157"/>
  <c r="I22" i="156"/>
  <c r="I20" i="156"/>
  <c r="I18" i="156"/>
  <c r="I23" i="156"/>
  <c r="I21" i="156"/>
  <c r="I19" i="156"/>
  <c r="I13" i="149"/>
  <c r="H48" i="150"/>
  <c r="H54" i="150" s="1"/>
  <c r="H56" i="150" s="1"/>
  <c r="H60" i="150" s="1"/>
  <c r="H62" i="150" s="1"/>
  <c r="I42" i="149"/>
  <c r="I37" i="149"/>
  <c r="J26" i="180"/>
  <c r="J33" i="180" s="1"/>
  <c r="I33" i="146"/>
  <c r="F45" i="180"/>
  <c r="F43" i="180"/>
  <c r="F41" i="180"/>
  <c r="H47" i="148"/>
  <c r="H48" i="148" s="1"/>
  <c r="E47" i="148"/>
  <c r="F38" i="180"/>
  <c r="F36" i="180"/>
  <c r="I36" i="180"/>
  <c r="I46" i="180"/>
  <c r="I44" i="180"/>
  <c r="I42" i="180"/>
  <c r="I40" i="180"/>
  <c r="I44" i="147"/>
  <c r="I40" i="147"/>
  <c r="I38" i="147"/>
  <c r="G38" i="180"/>
  <c r="J38" i="180" s="1"/>
  <c r="I37" i="147"/>
  <c r="G37" i="180"/>
  <c r="J37" i="180" s="1"/>
  <c r="I36" i="147"/>
  <c r="G36" i="180"/>
  <c r="H47" i="147"/>
  <c r="H48" i="147" s="1"/>
  <c r="I35" i="180"/>
  <c r="F46" i="146"/>
  <c r="G46" i="180" s="1"/>
  <c r="J46" i="180" s="1"/>
  <c r="F46" i="180"/>
  <c r="F44" i="146"/>
  <c r="G44" i="180" s="1"/>
  <c r="F44" i="180"/>
  <c r="F42" i="146"/>
  <c r="G42" i="180" s="1"/>
  <c r="J42" i="180" s="1"/>
  <c r="F42" i="180"/>
  <c r="F40" i="146"/>
  <c r="G40" i="180" s="1"/>
  <c r="F40" i="180"/>
  <c r="I45" i="146"/>
  <c r="G45" i="180"/>
  <c r="J45" i="180" s="1"/>
  <c r="I43" i="146"/>
  <c r="G43" i="180"/>
  <c r="J43" i="180" s="1"/>
  <c r="I41" i="146"/>
  <c r="G41" i="180"/>
  <c r="J41" i="180" s="1"/>
  <c r="F24" i="148"/>
  <c r="I64" i="132" s="1"/>
  <c r="I20" i="160"/>
  <c r="F24" i="157"/>
  <c r="I76" i="132" s="1"/>
  <c r="I24" i="164"/>
  <c r="J24" i="179"/>
  <c r="H54" i="191"/>
  <c r="H56" i="191" s="1"/>
  <c r="H60" i="191" s="1"/>
  <c r="H62" i="191" s="1"/>
  <c r="I20" i="150"/>
  <c r="I24" i="150" s="1"/>
  <c r="I48" i="191"/>
  <c r="E47" i="178"/>
  <c r="F35" i="178"/>
  <c r="H24" i="178"/>
  <c r="Q104" i="132" s="1"/>
  <c r="I12" i="178"/>
  <c r="I24" i="178" s="1"/>
  <c r="E47" i="177"/>
  <c r="F35" i="177"/>
  <c r="G35" i="190" s="1"/>
  <c r="I33" i="177"/>
  <c r="H24" i="177"/>
  <c r="Q103" i="132" s="1"/>
  <c r="E47" i="176"/>
  <c r="H47" i="175"/>
  <c r="R100" i="132" s="1"/>
  <c r="I12" i="177"/>
  <c r="I24" i="177" s="1"/>
  <c r="I24" i="173"/>
  <c r="I24" i="175"/>
  <c r="I42" i="177"/>
  <c r="I37" i="177"/>
  <c r="H47" i="177"/>
  <c r="R103" i="132" s="1"/>
  <c r="I45" i="176"/>
  <c r="I35" i="176"/>
  <c r="I44" i="175"/>
  <c r="I40" i="175"/>
  <c r="E47" i="175"/>
  <c r="F35" i="175"/>
  <c r="I33" i="175"/>
  <c r="I35" i="174"/>
  <c r="I47" i="174" s="1"/>
  <c r="F47" i="174"/>
  <c r="H24" i="175"/>
  <c r="Q100" i="132" s="1"/>
  <c r="I24" i="174"/>
  <c r="E47" i="174"/>
  <c r="E47" i="173"/>
  <c r="F35" i="173"/>
  <c r="G35" i="189" s="1"/>
  <c r="E47" i="172"/>
  <c r="F35" i="172"/>
  <c r="E47" i="171"/>
  <c r="F35" i="171"/>
  <c r="G35" i="188" s="1"/>
  <c r="I33" i="171"/>
  <c r="H24" i="171"/>
  <c r="Q95" i="132" s="1"/>
  <c r="E47" i="170"/>
  <c r="H47" i="169"/>
  <c r="R92" i="132" s="1"/>
  <c r="I24" i="172"/>
  <c r="I12" i="171"/>
  <c r="I24" i="171" s="1"/>
  <c r="E47" i="167"/>
  <c r="F35" i="167"/>
  <c r="I33" i="167"/>
  <c r="H24" i="167"/>
  <c r="Q90" i="132" s="1"/>
  <c r="I24" i="169"/>
  <c r="I12" i="167"/>
  <c r="I24" i="167" s="1"/>
  <c r="H24" i="172"/>
  <c r="Q96" i="132" s="1"/>
  <c r="I42" i="171"/>
  <c r="I37" i="171"/>
  <c r="H47" i="171"/>
  <c r="R95" i="132" s="1"/>
  <c r="I41" i="170"/>
  <c r="I36" i="170"/>
  <c r="I35" i="170"/>
  <c r="I44" i="169"/>
  <c r="I40" i="169"/>
  <c r="E47" i="169"/>
  <c r="F35" i="169"/>
  <c r="I33" i="169"/>
  <c r="I35" i="168"/>
  <c r="I47" i="168" s="1"/>
  <c r="F47" i="168"/>
  <c r="F48" i="168" s="1"/>
  <c r="F54" i="168" s="1"/>
  <c r="H24" i="169"/>
  <c r="Q92" i="132" s="1"/>
  <c r="I24" i="168"/>
  <c r="E47" i="168"/>
  <c r="E47" i="166"/>
  <c r="F35" i="166"/>
  <c r="I33" i="166"/>
  <c r="H24" i="166"/>
  <c r="Q88" i="132" s="1"/>
  <c r="I12" i="166"/>
  <c r="I24" i="166" s="1"/>
  <c r="I24" i="165"/>
  <c r="I37" i="165"/>
  <c r="E47" i="165"/>
  <c r="F35" i="165"/>
  <c r="G35" i="186" s="1"/>
  <c r="E47" i="164"/>
  <c r="H47" i="166"/>
  <c r="R88" i="132" s="1"/>
  <c r="H47" i="165"/>
  <c r="H48" i="165" s="1"/>
  <c r="I35" i="164"/>
  <c r="I47" i="164" s="1"/>
  <c r="F47" i="164"/>
  <c r="J86" i="132" s="1"/>
  <c r="I24" i="163"/>
  <c r="E47" i="163"/>
  <c r="F35" i="163"/>
  <c r="G35" i="185" s="1"/>
  <c r="H24" i="163"/>
  <c r="Q84" i="132" s="1"/>
  <c r="H24" i="162"/>
  <c r="Q83" i="132" s="1"/>
  <c r="I45" i="161"/>
  <c r="I41" i="161"/>
  <c r="I36" i="161"/>
  <c r="I35" i="161"/>
  <c r="F47" i="161"/>
  <c r="I44" i="160"/>
  <c r="I40" i="160"/>
  <c r="E47" i="160"/>
  <c r="F35" i="160"/>
  <c r="I33" i="160"/>
  <c r="I12" i="162"/>
  <c r="I24" i="162" s="1"/>
  <c r="I23" i="160"/>
  <c r="I21" i="160"/>
  <c r="I19" i="160"/>
  <c r="I17" i="160"/>
  <c r="I15" i="160"/>
  <c r="I13" i="160"/>
  <c r="I45" i="159"/>
  <c r="I41" i="159"/>
  <c r="I36" i="159"/>
  <c r="I35" i="159"/>
  <c r="F47" i="159"/>
  <c r="J79" i="132" s="1"/>
  <c r="I44" i="158"/>
  <c r="I40" i="158"/>
  <c r="E47" i="158"/>
  <c r="F35" i="158"/>
  <c r="I33" i="158"/>
  <c r="H24" i="158"/>
  <c r="Q78" i="132" s="1"/>
  <c r="I43" i="157"/>
  <c r="I38" i="157"/>
  <c r="E47" i="157"/>
  <c r="I46" i="156"/>
  <c r="I42" i="156"/>
  <c r="I37" i="156"/>
  <c r="H47" i="156"/>
  <c r="R75" i="132" s="1"/>
  <c r="H24" i="160"/>
  <c r="Q80" i="132" s="1"/>
  <c r="F48" i="159"/>
  <c r="F54" i="159" s="1"/>
  <c r="F24" i="156"/>
  <c r="I75" i="132" s="1"/>
  <c r="E47" i="161"/>
  <c r="H47" i="160"/>
  <c r="R80" i="132" s="1"/>
  <c r="E47" i="159"/>
  <c r="H47" i="158"/>
  <c r="I35" i="157"/>
  <c r="I47" i="157" s="1"/>
  <c r="F47" i="157"/>
  <c r="J76" i="132" s="1"/>
  <c r="E47" i="156"/>
  <c r="F35" i="156"/>
  <c r="I33" i="156"/>
  <c r="H48" i="161"/>
  <c r="H51" i="161"/>
  <c r="I51" i="161" s="1"/>
  <c r="F24" i="160"/>
  <c r="I80" i="132" s="1"/>
  <c r="I12" i="160"/>
  <c r="I12" i="158"/>
  <c r="I24" i="158" s="1"/>
  <c r="H24" i="156"/>
  <c r="Q75" i="132" s="1"/>
  <c r="I24" i="155"/>
  <c r="E47" i="154"/>
  <c r="F35" i="154"/>
  <c r="I35" i="153"/>
  <c r="I47" i="153" s="1"/>
  <c r="F47" i="153"/>
  <c r="J71" i="132" s="1"/>
  <c r="H24" i="154"/>
  <c r="Q72" i="132" s="1"/>
  <c r="I12" i="154"/>
  <c r="I24" i="154" s="1"/>
  <c r="I24" i="153"/>
  <c r="I48" i="153" s="1"/>
  <c r="E47" i="155"/>
  <c r="F35" i="155"/>
  <c r="H24" i="155"/>
  <c r="Q74" i="132" s="1"/>
  <c r="E47" i="153"/>
  <c r="F24" i="153"/>
  <c r="H24" i="153"/>
  <c r="Q71" i="132" s="1"/>
  <c r="I24" i="152"/>
  <c r="E47" i="152"/>
  <c r="F35" i="152"/>
  <c r="G35" i="182" s="1"/>
  <c r="H24" i="152"/>
  <c r="Q70" i="132" s="1"/>
  <c r="I24" i="151"/>
  <c r="E47" i="151"/>
  <c r="F35" i="151"/>
  <c r="H24" i="151"/>
  <c r="Q68" i="132" s="1"/>
  <c r="I35" i="150"/>
  <c r="I47" i="150" s="1"/>
  <c r="F47" i="150"/>
  <c r="F48" i="150" s="1"/>
  <c r="F54" i="150" s="1"/>
  <c r="H47" i="149"/>
  <c r="R66" i="132" s="1"/>
  <c r="H24" i="149"/>
  <c r="Q66" i="132" s="1"/>
  <c r="F24" i="147"/>
  <c r="I63" i="132" s="1"/>
  <c r="I12" i="147"/>
  <c r="I24" i="147" s="1"/>
  <c r="I24" i="148"/>
  <c r="H51" i="147"/>
  <c r="I51" i="147" s="1"/>
  <c r="I24" i="146"/>
  <c r="H48" i="144"/>
  <c r="H51" i="144"/>
  <c r="I51" i="144" s="1"/>
  <c r="F47" i="147"/>
  <c r="J63" i="132" s="1"/>
  <c r="H47" i="146"/>
  <c r="H48" i="146" s="1"/>
  <c r="H54" i="146" s="1"/>
  <c r="H56" i="146" s="1"/>
  <c r="H60" i="146" s="1"/>
  <c r="H62" i="146" s="1"/>
  <c r="H47" i="145"/>
  <c r="R59" i="132" s="1"/>
  <c r="E47" i="144"/>
  <c r="I44" i="149"/>
  <c r="I40" i="149"/>
  <c r="E47" i="149"/>
  <c r="F35" i="149"/>
  <c r="G35" i="181" s="1"/>
  <c r="I33" i="149"/>
  <c r="I22" i="149"/>
  <c r="I20" i="149"/>
  <c r="I18" i="149"/>
  <c r="I16" i="149"/>
  <c r="I14" i="149"/>
  <c r="F24" i="149"/>
  <c r="I66" i="132" s="1"/>
  <c r="I12" i="149"/>
  <c r="I45" i="148"/>
  <c r="I41" i="148"/>
  <c r="I36" i="148"/>
  <c r="I35" i="148"/>
  <c r="F47" i="148"/>
  <c r="J64" i="132" s="1"/>
  <c r="H51" i="148"/>
  <c r="I51" i="148" s="1"/>
  <c r="I38" i="148"/>
  <c r="E47" i="147"/>
  <c r="I35" i="144"/>
  <c r="I47" i="144" s="1"/>
  <c r="F47" i="144"/>
  <c r="J58" i="132" s="1"/>
  <c r="F24" i="144"/>
  <c r="I58" i="132" s="1"/>
  <c r="I12" i="144"/>
  <c r="I24" i="144" s="1"/>
  <c r="G24" i="143"/>
  <c r="H12" i="143"/>
  <c r="I43" i="148"/>
  <c r="I46" i="147"/>
  <c r="I42" i="147"/>
  <c r="I35" i="147"/>
  <c r="I46" i="146"/>
  <c r="I44" i="146"/>
  <c r="I42" i="146"/>
  <c r="I40" i="146"/>
  <c r="I37" i="146"/>
  <c r="F35" i="146"/>
  <c r="G35" i="180" s="1"/>
  <c r="E47" i="146"/>
  <c r="I44" i="145"/>
  <c r="I42" i="145"/>
  <c r="I40" i="145"/>
  <c r="I37" i="145"/>
  <c r="E47" i="145"/>
  <c r="F35" i="145"/>
  <c r="G35" i="179" s="1"/>
  <c r="F24" i="145"/>
  <c r="I59" i="132" s="1"/>
  <c r="I12" i="145"/>
  <c r="I24" i="145" s="1"/>
  <c r="H24" i="145"/>
  <c r="Q59" i="132" s="1"/>
  <c r="I41" i="176" l="1"/>
  <c r="H48" i="176"/>
  <c r="H54" i="176" s="1"/>
  <c r="H56" i="176" s="1"/>
  <c r="H60" i="176" s="1"/>
  <c r="H62" i="176" s="1"/>
  <c r="R102" i="132"/>
  <c r="F47" i="176"/>
  <c r="I36" i="176"/>
  <c r="I47" i="176" s="1"/>
  <c r="I48" i="176" s="1"/>
  <c r="I38" i="176"/>
  <c r="I42" i="173"/>
  <c r="G42" i="189"/>
  <c r="J42" i="189" s="1"/>
  <c r="I46" i="173"/>
  <c r="G46" i="189"/>
  <c r="J46" i="189" s="1"/>
  <c r="I40" i="173"/>
  <c r="G40" i="189"/>
  <c r="J40" i="189" s="1"/>
  <c r="I44" i="173"/>
  <c r="G44" i="189"/>
  <c r="J44" i="189" s="1"/>
  <c r="F48" i="174"/>
  <c r="F54" i="174" s="1"/>
  <c r="F56" i="174" s="1"/>
  <c r="F60" i="174" s="1"/>
  <c r="J99" i="132"/>
  <c r="S99" i="132"/>
  <c r="H68" i="51"/>
  <c r="I37" i="173"/>
  <c r="G37" i="189"/>
  <c r="J37" i="189" s="1"/>
  <c r="H48" i="173"/>
  <c r="H54" i="173" s="1"/>
  <c r="H56" i="173" s="1"/>
  <c r="H60" i="173" s="1"/>
  <c r="H62" i="173" s="1"/>
  <c r="F47" i="170"/>
  <c r="F48" i="170" s="1"/>
  <c r="F54" i="170" s="1"/>
  <c r="F56" i="170" s="1"/>
  <c r="F60" i="170" s="1"/>
  <c r="I45" i="170"/>
  <c r="I38" i="170"/>
  <c r="G38" i="188"/>
  <c r="J38" i="188" s="1"/>
  <c r="J94" i="132"/>
  <c r="H54" i="170"/>
  <c r="H56" i="170" s="1"/>
  <c r="H60" i="170" s="1"/>
  <c r="H62" i="170" s="1"/>
  <c r="G35" i="187"/>
  <c r="I40" i="167"/>
  <c r="G40" i="187"/>
  <c r="J40" i="187" s="1"/>
  <c r="I44" i="167"/>
  <c r="G44" i="187"/>
  <c r="J44" i="187" s="1"/>
  <c r="I42" i="167"/>
  <c r="G42" i="187"/>
  <c r="J42" i="187" s="1"/>
  <c r="I46" i="167"/>
  <c r="G46" i="187"/>
  <c r="J46" i="187" s="1"/>
  <c r="I37" i="167"/>
  <c r="G37" i="187"/>
  <c r="J37" i="187" s="1"/>
  <c r="J91" i="132"/>
  <c r="S91" i="132"/>
  <c r="H62" i="51"/>
  <c r="R87" i="132"/>
  <c r="R86" i="132"/>
  <c r="F48" i="164"/>
  <c r="F54" i="164" s="1"/>
  <c r="H54" i="165"/>
  <c r="H56" i="165" s="1"/>
  <c r="H60" i="165" s="1"/>
  <c r="H62" i="165" s="1"/>
  <c r="H59" i="51" s="1"/>
  <c r="S86" i="132"/>
  <c r="H58" i="51"/>
  <c r="I48" i="162"/>
  <c r="F48" i="161"/>
  <c r="F54" i="161" s="1"/>
  <c r="J82" i="132"/>
  <c r="H48" i="159"/>
  <c r="H54" i="159" s="1"/>
  <c r="H56" i="159" s="1"/>
  <c r="H60" i="159" s="1"/>
  <c r="H62" i="159" s="1"/>
  <c r="S79" i="132" s="1"/>
  <c r="R79" i="132"/>
  <c r="G35" i="183"/>
  <c r="H48" i="157"/>
  <c r="H54" i="157" s="1"/>
  <c r="H56" i="157" s="1"/>
  <c r="H60" i="157" s="1"/>
  <c r="H62" i="157" s="1"/>
  <c r="S76" i="132" s="1"/>
  <c r="R76" i="132"/>
  <c r="G35" i="184"/>
  <c r="F48" i="153"/>
  <c r="F54" i="153" s="1"/>
  <c r="F56" i="153" s="1"/>
  <c r="F60" i="153" s="1"/>
  <c r="I71" i="132"/>
  <c r="J67" i="132"/>
  <c r="R64" i="132"/>
  <c r="R63" i="132"/>
  <c r="R62" i="132"/>
  <c r="H40" i="51"/>
  <c r="S62" i="132"/>
  <c r="J57" i="132"/>
  <c r="S67" i="132"/>
  <c r="H44" i="51"/>
  <c r="H39" i="51"/>
  <c r="S60" i="132"/>
  <c r="J45" i="179"/>
  <c r="F48" i="144"/>
  <c r="F54" i="144" s="1"/>
  <c r="F56" i="144" s="1"/>
  <c r="F60" i="144" s="1"/>
  <c r="G47" i="179"/>
  <c r="G48" i="179" s="1"/>
  <c r="G54" i="179" s="1"/>
  <c r="G56" i="179" s="1"/>
  <c r="G60" i="179" s="1"/>
  <c r="G62" i="179" s="1"/>
  <c r="J35" i="179"/>
  <c r="I48" i="174"/>
  <c r="I47" i="170"/>
  <c r="I48" i="170" s="1"/>
  <c r="I48" i="168"/>
  <c r="I48" i="164"/>
  <c r="I47" i="161"/>
  <c r="I48" i="161" s="1"/>
  <c r="I47" i="159"/>
  <c r="I48" i="159" s="1"/>
  <c r="I24" i="160"/>
  <c r="F48" i="157"/>
  <c r="F54" i="157" s="1"/>
  <c r="F56" i="157" s="1"/>
  <c r="F60" i="157" s="1"/>
  <c r="I48" i="157"/>
  <c r="I24" i="156"/>
  <c r="I48" i="150"/>
  <c r="I24" i="149"/>
  <c r="F48" i="148"/>
  <c r="F54" i="148" s="1"/>
  <c r="F56" i="148" s="1"/>
  <c r="F60" i="148" s="1"/>
  <c r="J36" i="180"/>
  <c r="J40" i="180"/>
  <c r="J44" i="180"/>
  <c r="H54" i="148"/>
  <c r="H56" i="148" s="1"/>
  <c r="H60" i="148" s="1"/>
  <c r="H62" i="148" s="1"/>
  <c r="H54" i="144"/>
  <c r="H56" i="144" s="1"/>
  <c r="H60" i="144" s="1"/>
  <c r="H62" i="144" s="1"/>
  <c r="H54" i="147"/>
  <c r="H56" i="147" s="1"/>
  <c r="H60" i="147" s="1"/>
  <c r="H62" i="147" s="1"/>
  <c r="I54" i="191"/>
  <c r="I56" i="191" s="1"/>
  <c r="F62" i="191"/>
  <c r="I60" i="191"/>
  <c r="F47" i="175"/>
  <c r="I35" i="175"/>
  <c r="I47" i="175" s="1"/>
  <c r="H51" i="178"/>
  <c r="I51" i="178" s="1"/>
  <c r="H48" i="178"/>
  <c r="F47" i="173"/>
  <c r="I35" i="173"/>
  <c r="I47" i="173" s="1"/>
  <c r="I48" i="173" s="1"/>
  <c r="H51" i="175"/>
  <c r="I51" i="175" s="1"/>
  <c r="H48" i="175"/>
  <c r="I48" i="175"/>
  <c r="H48" i="177"/>
  <c r="H51" i="177"/>
  <c r="I51" i="177" s="1"/>
  <c r="F47" i="177"/>
  <c r="I35" i="177"/>
  <c r="I47" i="177" s="1"/>
  <c r="I48" i="177" s="1"/>
  <c r="F47" i="178"/>
  <c r="I35" i="178"/>
  <c r="I47" i="178" s="1"/>
  <c r="I48" i="178" s="1"/>
  <c r="F56" i="168"/>
  <c r="F60" i="168" s="1"/>
  <c r="I54" i="168"/>
  <c r="I56" i="168" s="1"/>
  <c r="H48" i="171"/>
  <c r="H51" i="171"/>
  <c r="I51" i="171" s="1"/>
  <c r="F47" i="171"/>
  <c r="I35" i="171"/>
  <c r="I47" i="171" s="1"/>
  <c r="I48" i="171" s="1"/>
  <c r="F47" i="172"/>
  <c r="I35" i="172"/>
  <c r="I47" i="172" s="1"/>
  <c r="I48" i="172" s="1"/>
  <c r="H51" i="169"/>
  <c r="I51" i="169" s="1"/>
  <c r="H48" i="169"/>
  <c r="F47" i="169"/>
  <c r="I35" i="169"/>
  <c r="I47" i="169" s="1"/>
  <c r="I48" i="169" s="1"/>
  <c r="H51" i="172"/>
  <c r="I51" i="172" s="1"/>
  <c r="H48" i="172"/>
  <c r="H51" i="167"/>
  <c r="I51" i="167" s="1"/>
  <c r="H48" i="167"/>
  <c r="F47" i="167"/>
  <c r="I35" i="167"/>
  <c r="I47" i="167" s="1"/>
  <c r="I48" i="167" s="1"/>
  <c r="F56" i="164"/>
  <c r="F60" i="164" s="1"/>
  <c r="I54" i="164"/>
  <c r="I56" i="164" s="1"/>
  <c r="F47" i="165"/>
  <c r="I35" i="165"/>
  <c r="I47" i="165" s="1"/>
  <c r="I48" i="165" s="1"/>
  <c r="H51" i="166"/>
  <c r="I51" i="166" s="1"/>
  <c r="H48" i="166"/>
  <c r="F47" i="166"/>
  <c r="I35" i="166"/>
  <c r="I47" i="166" s="1"/>
  <c r="I48" i="166" s="1"/>
  <c r="H51" i="163"/>
  <c r="I51" i="163" s="1"/>
  <c r="H48" i="163"/>
  <c r="F47" i="163"/>
  <c r="I35" i="163"/>
  <c r="I47" i="163" s="1"/>
  <c r="I48" i="163" s="1"/>
  <c r="H54" i="161"/>
  <c r="H56" i="161" s="1"/>
  <c r="H60" i="161" s="1"/>
  <c r="H62" i="161" s="1"/>
  <c r="F47" i="156"/>
  <c r="J75" i="132" s="1"/>
  <c r="I35" i="156"/>
  <c r="I47" i="156" s="1"/>
  <c r="F48" i="156"/>
  <c r="F54" i="156" s="1"/>
  <c r="F56" i="159"/>
  <c r="F60" i="159" s="1"/>
  <c r="F56" i="161"/>
  <c r="F60" i="161" s="1"/>
  <c r="H51" i="158"/>
  <c r="I51" i="158" s="1"/>
  <c r="H48" i="158"/>
  <c r="F47" i="158"/>
  <c r="I35" i="158"/>
  <c r="I47" i="158" s="1"/>
  <c r="I48" i="158" s="1"/>
  <c r="H51" i="162"/>
  <c r="I51" i="162" s="1"/>
  <c r="H48" i="162"/>
  <c r="H51" i="156"/>
  <c r="I51" i="156" s="1"/>
  <c r="H48" i="156"/>
  <c r="F62" i="162"/>
  <c r="H51" i="160"/>
  <c r="I51" i="160" s="1"/>
  <c r="H48" i="160"/>
  <c r="F47" i="160"/>
  <c r="I35" i="160"/>
  <c r="I47" i="160" s="1"/>
  <c r="H48" i="153"/>
  <c r="H51" i="153"/>
  <c r="I51" i="153" s="1"/>
  <c r="F47" i="155"/>
  <c r="I35" i="155"/>
  <c r="I47" i="155" s="1"/>
  <c r="H48" i="154"/>
  <c r="H51" i="154"/>
  <c r="I51" i="154" s="1"/>
  <c r="H51" i="155"/>
  <c r="I51" i="155" s="1"/>
  <c r="H48" i="155"/>
  <c r="F47" i="154"/>
  <c r="I35" i="154"/>
  <c r="I47" i="154" s="1"/>
  <c r="I48" i="154" s="1"/>
  <c r="I48" i="155"/>
  <c r="H51" i="152"/>
  <c r="H48" i="152"/>
  <c r="F47" i="152"/>
  <c r="I35" i="152"/>
  <c r="I47" i="152" s="1"/>
  <c r="I48" i="152" s="1"/>
  <c r="H51" i="151"/>
  <c r="I51" i="151" s="1"/>
  <c r="H48" i="151"/>
  <c r="F47" i="151"/>
  <c r="I35" i="151"/>
  <c r="I47" i="151" s="1"/>
  <c r="I48" i="151" s="1"/>
  <c r="F47" i="145"/>
  <c r="I35" i="145"/>
  <c r="I47" i="145" s="1"/>
  <c r="I48" i="145" s="1"/>
  <c r="I47" i="148"/>
  <c r="I48" i="148" s="1"/>
  <c r="F47" i="149"/>
  <c r="I35" i="149"/>
  <c r="I47" i="149" s="1"/>
  <c r="F48" i="147"/>
  <c r="F54" i="147" s="1"/>
  <c r="H48" i="145"/>
  <c r="H51" i="145"/>
  <c r="I51" i="145" s="1"/>
  <c r="F47" i="146"/>
  <c r="I35" i="146"/>
  <c r="I47" i="146" s="1"/>
  <c r="I48" i="146" s="1"/>
  <c r="I47" i="147"/>
  <c r="I48" i="147" s="1"/>
  <c r="H24" i="143"/>
  <c r="Q57" i="132" s="1"/>
  <c r="I12" i="143"/>
  <c r="I24" i="143" s="1"/>
  <c r="I48" i="143" s="1"/>
  <c r="I48" i="144"/>
  <c r="F62" i="143"/>
  <c r="K57" i="132" s="1"/>
  <c r="H51" i="149"/>
  <c r="I51" i="149" s="1"/>
  <c r="H48" i="149"/>
  <c r="F56" i="150"/>
  <c r="F60" i="150" s="1"/>
  <c r="I54" i="150"/>
  <c r="I56" i="150" s="1"/>
  <c r="F48" i="178" l="1"/>
  <c r="F54" i="178" s="1"/>
  <c r="F56" i="178" s="1"/>
  <c r="F60" i="178" s="1"/>
  <c r="J104" i="132"/>
  <c r="F48" i="177"/>
  <c r="F54" i="177" s="1"/>
  <c r="F56" i="177" s="1"/>
  <c r="F60" i="177" s="1"/>
  <c r="J103" i="132"/>
  <c r="F48" i="176"/>
  <c r="F54" i="176" s="1"/>
  <c r="J102" i="132"/>
  <c r="S102" i="132"/>
  <c r="H70" i="51"/>
  <c r="I54" i="174"/>
  <c r="I56" i="174" s="1"/>
  <c r="F48" i="173"/>
  <c r="F54" i="173" s="1"/>
  <c r="F56" i="173" s="1"/>
  <c r="F60" i="173" s="1"/>
  <c r="J98" i="132"/>
  <c r="F48" i="175"/>
  <c r="F54" i="175" s="1"/>
  <c r="F56" i="175" s="1"/>
  <c r="F60" i="175" s="1"/>
  <c r="J100" i="132"/>
  <c r="S98" i="132"/>
  <c r="H67" i="51"/>
  <c r="I54" i="170"/>
  <c r="I56" i="170" s="1"/>
  <c r="H54" i="171"/>
  <c r="H56" i="171" s="1"/>
  <c r="H60" i="171" s="1"/>
  <c r="H62" i="171" s="1"/>
  <c r="S95" i="132" s="1"/>
  <c r="F48" i="172"/>
  <c r="F54" i="172" s="1"/>
  <c r="F56" i="172" s="1"/>
  <c r="F60" i="172" s="1"/>
  <c r="J96" i="132"/>
  <c r="F48" i="171"/>
  <c r="F54" i="171" s="1"/>
  <c r="F56" i="171" s="1"/>
  <c r="F60" i="171" s="1"/>
  <c r="J95" i="132"/>
  <c r="S94" i="132"/>
  <c r="H64" i="51"/>
  <c r="F48" i="169"/>
  <c r="F54" i="169" s="1"/>
  <c r="J92" i="132"/>
  <c r="F48" i="167"/>
  <c r="F54" i="167" s="1"/>
  <c r="F56" i="167" s="1"/>
  <c r="F60" i="167" s="1"/>
  <c r="J90" i="132"/>
  <c r="F48" i="166"/>
  <c r="F54" i="166" s="1"/>
  <c r="F56" i="166" s="1"/>
  <c r="F60" i="166" s="1"/>
  <c r="J88" i="132"/>
  <c r="F48" i="165"/>
  <c r="F54" i="165" s="1"/>
  <c r="F56" i="165" s="1"/>
  <c r="F60" i="165" s="1"/>
  <c r="J87" i="132"/>
  <c r="S87" i="132"/>
  <c r="I51" i="186"/>
  <c r="F48" i="163"/>
  <c r="F54" i="163" s="1"/>
  <c r="J84" i="132"/>
  <c r="K84" i="132"/>
  <c r="K83" i="132"/>
  <c r="S82" i="132"/>
  <c r="H55" i="51"/>
  <c r="I54" i="159"/>
  <c r="I56" i="159" s="1"/>
  <c r="H53" i="51"/>
  <c r="F48" i="160"/>
  <c r="F54" i="160" s="1"/>
  <c r="J80" i="132"/>
  <c r="F48" i="158"/>
  <c r="F54" i="158" s="1"/>
  <c r="F56" i="158" s="1"/>
  <c r="F60" i="158" s="1"/>
  <c r="J78" i="132"/>
  <c r="I48" i="160"/>
  <c r="H51" i="51"/>
  <c r="F48" i="155"/>
  <c r="F54" i="155" s="1"/>
  <c r="J74" i="132"/>
  <c r="F48" i="154"/>
  <c r="F54" i="154" s="1"/>
  <c r="F56" i="154" s="1"/>
  <c r="F60" i="154" s="1"/>
  <c r="J72" i="132"/>
  <c r="F48" i="152"/>
  <c r="F54" i="152" s="1"/>
  <c r="F56" i="152" s="1"/>
  <c r="F60" i="152" s="1"/>
  <c r="J70" i="132"/>
  <c r="H54" i="154"/>
  <c r="H56" i="154" s="1"/>
  <c r="H60" i="154" s="1"/>
  <c r="H62" i="154" s="1"/>
  <c r="S72" i="132" s="1"/>
  <c r="F48" i="151"/>
  <c r="F54" i="151" s="1"/>
  <c r="F56" i="151" s="1"/>
  <c r="F60" i="151" s="1"/>
  <c r="J68" i="132"/>
  <c r="F48" i="149"/>
  <c r="F54" i="149" s="1"/>
  <c r="F56" i="149" s="1"/>
  <c r="F60" i="149" s="1"/>
  <c r="J66" i="132"/>
  <c r="F48" i="146"/>
  <c r="F54" i="146" s="1"/>
  <c r="J62" i="132"/>
  <c r="H41" i="51"/>
  <c r="S63" i="132"/>
  <c r="H42" i="51"/>
  <c r="S64" i="132"/>
  <c r="H37" i="51"/>
  <c r="S58" i="132"/>
  <c r="I62" i="191"/>
  <c r="G39" i="51" s="1"/>
  <c r="I39" i="51" s="1"/>
  <c r="K60" i="132"/>
  <c r="F48" i="145"/>
  <c r="F54" i="145" s="1"/>
  <c r="J59" i="132"/>
  <c r="J47" i="179"/>
  <c r="J48" i="179" s="1"/>
  <c r="I54" i="144"/>
  <c r="I56" i="144" s="1"/>
  <c r="H54" i="167"/>
  <c r="H56" i="167" s="1"/>
  <c r="H60" i="167" s="1"/>
  <c r="H62" i="167" s="1"/>
  <c r="I48" i="156"/>
  <c r="I54" i="157"/>
  <c r="I56" i="157" s="1"/>
  <c r="I51" i="152"/>
  <c r="I51" i="182"/>
  <c r="H54" i="153"/>
  <c r="H56" i="153" s="1"/>
  <c r="H60" i="153" s="1"/>
  <c r="H62" i="153" s="1"/>
  <c r="I48" i="149"/>
  <c r="H54" i="149"/>
  <c r="H56" i="149" s="1"/>
  <c r="H60" i="149" s="1"/>
  <c r="H62" i="149" s="1"/>
  <c r="I54" i="148"/>
  <c r="I56" i="148" s="1"/>
  <c r="I54" i="161"/>
  <c r="I56" i="161" s="1"/>
  <c r="H54" i="175"/>
  <c r="H56" i="175" s="1"/>
  <c r="H60" i="175" s="1"/>
  <c r="H62" i="175" s="1"/>
  <c r="H54" i="178"/>
  <c r="H56" i="178" s="1"/>
  <c r="H60" i="178" s="1"/>
  <c r="H62" i="178" s="1"/>
  <c r="H54" i="177"/>
  <c r="H56" i="177" s="1"/>
  <c r="H60" i="177" s="1"/>
  <c r="H62" i="177" s="1"/>
  <c r="F62" i="174"/>
  <c r="I60" i="174"/>
  <c r="I54" i="173"/>
  <c r="I56" i="173" s="1"/>
  <c r="H54" i="172"/>
  <c r="H56" i="172" s="1"/>
  <c r="H60" i="172" s="1"/>
  <c r="H62" i="172" s="1"/>
  <c r="H54" i="169"/>
  <c r="H56" i="169" s="1"/>
  <c r="H60" i="169" s="1"/>
  <c r="H62" i="169" s="1"/>
  <c r="F56" i="169"/>
  <c r="F60" i="169" s="1"/>
  <c r="F62" i="168"/>
  <c r="I60" i="168"/>
  <c r="F62" i="170"/>
  <c r="I60" i="170"/>
  <c r="H54" i="166"/>
  <c r="H56" i="166" s="1"/>
  <c r="H60" i="166" s="1"/>
  <c r="H62" i="166" s="1"/>
  <c r="F62" i="164"/>
  <c r="I60" i="164"/>
  <c r="H54" i="163"/>
  <c r="H56" i="163" s="1"/>
  <c r="H60" i="163" s="1"/>
  <c r="H62" i="163" s="1"/>
  <c r="F56" i="163"/>
  <c r="F60" i="163" s="1"/>
  <c r="F56" i="160"/>
  <c r="F60" i="160" s="1"/>
  <c r="H54" i="160"/>
  <c r="H56" i="160" s="1"/>
  <c r="H60" i="160" s="1"/>
  <c r="H62" i="160" s="1"/>
  <c r="H54" i="156"/>
  <c r="H56" i="156" s="1"/>
  <c r="H60" i="156" s="1"/>
  <c r="H62" i="156" s="1"/>
  <c r="H54" i="162"/>
  <c r="H54" i="158"/>
  <c r="H56" i="158" s="1"/>
  <c r="H60" i="158" s="1"/>
  <c r="H62" i="158" s="1"/>
  <c r="F56" i="156"/>
  <c r="F60" i="156" s="1"/>
  <c r="I54" i="156"/>
  <c r="I56" i="156" s="1"/>
  <c r="F62" i="157"/>
  <c r="I60" i="157"/>
  <c r="F62" i="161"/>
  <c r="I60" i="161"/>
  <c r="F62" i="159"/>
  <c r="I60" i="159"/>
  <c r="H54" i="155"/>
  <c r="H56" i="155" s="1"/>
  <c r="H60" i="155" s="1"/>
  <c r="H62" i="155" s="1"/>
  <c r="F62" i="153"/>
  <c r="F56" i="155"/>
  <c r="F60" i="155" s="1"/>
  <c r="H54" i="152"/>
  <c r="H56" i="152" s="1"/>
  <c r="H60" i="152" s="1"/>
  <c r="H62" i="152" s="1"/>
  <c r="H54" i="151"/>
  <c r="H56" i="151" s="1"/>
  <c r="H60" i="151" s="1"/>
  <c r="H62" i="151" s="1"/>
  <c r="F62" i="148"/>
  <c r="I60" i="148"/>
  <c r="F56" i="146"/>
  <c r="F60" i="146" s="1"/>
  <c r="I54" i="146"/>
  <c r="I56" i="146" s="1"/>
  <c r="F56" i="147"/>
  <c r="F60" i="147" s="1"/>
  <c r="I54" i="147"/>
  <c r="I56" i="147" s="1"/>
  <c r="F62" i="150"/>
  <c r="I60" i="150"/>
  <c r="H51" i="143"/>
  <c r="H48" i="143"/>
  <c r="F56" i="145"/>
  <c r="F60" i="145" s="1"/>
  <c r="H54" i="145"/>
  <c r="H56" i="145" s="1"/>
  <c r="H60" i="145" s="1"/>
  <c r="H62" i="145" s="1"/>
  <c r="F62" i="144"/>
  <c r="I60" i="144"/>
  <c r="E5" i="137"/>
  <c r="C4" i="136"/>
  <c r="C4" i="142" s="1"/>
  <c r="C3" i="136"/>
  <c r="C3" i="142" s="1"/>
  <c r="I54" i="152" l="1"/>
  <c r="I56" i="152" s="1"/>
  <c r="I54" i="153"/>
  <c r="I56" i="153" s="1"/>
  <c r="I54" i="178"/>
  <c r="I56" i="178" s="1"/>
  <c r="S103" i="132"/>
  <c r="H71" i="51"/>
  <c r="S104" i="132"/>
  <c r="H72" i="51"/>
  <c r="F56" i="176"/>
  <c r="F60" i="176" s="1"/>
  <c r="I54" i="176"/>
  <c r="I56" i="176" s="1"/>
  <c r="I62" i="174"/>
  <c r="G68" i="51" s="1"/>
  <c r="I68" i="51" s="1"/>
  <c r="K99" i="132"/>
  <c r="S100" i="132"/>
  <c r="H69" i="51"/>
  <c r="H65" i="51"/>
  <c r="I54" i="171"/>
  <c r="I56" i="171" s="1"/>
  <c r="S96" i="132"/>
  <c r="H66" i="51"/>
  <c r="I62" i="170"/>
  <c r="G64" i="51" s="1"/>
  <c r="I64" i="51" s="1"/>
  <c r="K94" i="132"/>
  <c r="I54" i="169"/>
  <c r="I56" i="169" s="1"/>
  <c r="I54" i="167"/>
  <c r="I56" i="167" s="1"/>
  <c r="S90" i="132"/>
  <c r="H61" i="51"/>
  <c r="I62" i="168"/>
  <c r="G62" i="51" s="1"/>
  <c r="I62" i="51" s="1"/>
  <c r="K91" i="132"/>
  <c r="S92" i="132"/>
  <c r="H63" i="51"/>
  <c r="I54" i="165"/>
  <c r="I56" i="165" s="1"/>
  <c r="I54" i="166"/>
  <c r="I56" i="166" s="1"/>
  <c r="I62" i="164"/>
  <c r="G58" i="51" s="1"/>
  <c r="I58" i="51" s="1"/>
  <c r="K86" i="132"/>
  <c r="S88" i="132"/>
  <c r="H60" i="51"/>
  <c r="I54" i="163"/>
  <c r="I56" i="163" s="1"/>
  <c r="H57" i="51"/>
  <c r="S84" i="132"/>
  <c r="I62" i="161"/>
  <c r="G55" i="51" s="1"/>
  <c r="I55" i="51" s="1"/>
  <c r="K82" i="132"/>
  <c r="I54" i="158"/>
  <c r="I56" i="158" s="1"/>
  <c r="I62" i="159"/>
  <c r="G53" i="51" s="1"/>
  <c r="I53" i="51" s="1"/>
  <c r="K79" i="132"/>
  <c r="S80" i="132"/>
  <c r="H54" i="51"/>
  <c r="S78" i="132"/>
  <c r="H52" i="51"/>
  <c r="S74" i="132"/>
  <c r="H49" i="51"/>
  <c r="I62" i="157"/>
  <c r="G51" i="51" s="1"/>
  <c r="I51" i="51" s="1"/>
  <c r="K76" i="132"/>
  <c r="S75" i="132"/>
  <c r="H50" i="51"/>
  <c r="I54" i="154"/>
  <c r="I56" i="154" s="1"/>
  <c r="H48" i="51"/>
  <c r="S70" i="132"/>
  <c r="H46" i="51"/>
  <c r="I62" i="153"/>
  <c r="G47" i="51" s="1"/>
  <c r="K71" i="132"/>
  <c r="S71" i="132"/>
  <c r="H47" i="51"/>
  <c r="I54" i="151"/>
  <c r="I56" i="151" s="1"/>
  <c r="S66" i="132"/>
  <c r="H43" i="51"/>
  <c r="I62" i="150"/>
  <c r="G44" i="51" s="1"/>
  <c r="I44" i="51" s="1"/>
  <c r="K67" i="132"/>
  <c r="S68" i="132"/>
  <c r="H45" i="51"/>
  <c r="I62" i="148"/>
  <c r="G42" i="51" s="1"/>
  <c r="I42" i="51" s="1"/>
  <c r="K64" i="132"/>
  <c r="I62" i="144"/>
  <c r="G37" i="51" s="1"/>
  <c r="I37" i="51" s="1"/>
  <c r="K58" i="132"/>
  <c r="H38" i="51"/>
  <c r="S59" i="132"/>
  <c r="I54" i="175"/>
  <c r="I56" i="175" s="1"/>
  <c r="I54" i="172"/>
  <c r="I56" i="172" s="1"/>
  <c r="I54" i="155"/>
  <c r="I56" i="155" s="1"/>
  <c r="I60" i="153"/>
  <c r="I54" i="149"/>
  <c r="I56" i="149" s="1"/>
  <c r="I54" i="177"/>
  <c r="I56" i="177" s="1"/>
  <c r="I54" i="145"/>
  <c r="I56" i="145" s="1"/>
  <c r="I51" i="143"/>
  <c r="I51" i="179"/>
  <c r="H54" i="143"/>
  <c r="I54" i="143" s="1"/>
  <c r="I56" i="143" s="1"/>
  <c r="F62" i="175"/>
  <c r="I60" i="175"/>
  <c r="F62" i="173"/>
  <c r="I60" i="173"/>
  <c r="F62" i="177"/>
  <c r="I60" i="177"/>
  <c r="F62" i="178"/>
  <c r="I60" i="178"/>
  <c r="F62" i="171"/>
  <c r="I60" i="171"/>
  <c r="F62" i="172"/>
  <c r="I60" i="172"/>
  <c r="F62" i="169"/>
  <c r="I60" i="169"/>
  <c r="F62" i="167"/>
  <c r="I60" i="167"/>
  <c r="F62" i="165"/>
  <c r="I60" i="165"/>
  <c r="F62" i="166"/>
  <c r="I60" i="166"/>
  <c r="F62" i="163"/>
  <c r="I62" i="163" s="1"/>
  <c r="G57" i="51" s="1"/>
  <c r="I60" i="163"/>
  <c r="F62" i="158"/>
  <c r="I60" i="158"/>
  <c r="I54" i="160"/>
  <c r="I56" i="160" s="1"/>
  <c r="F62" i="156"/>
  <c r="I60" i="156"/>
  <c r="H56" i="162"/>
  <c r="H60" i="162" s="1"/>
  <c r="I54" i="162"/>
  <c r="I56" i="162" s="1"/>
  <c r="F62" i="160"/>
  <c r="I60" i="160"/>
  <c r="F62" i="155"/>
  <c r="I60" i="155"/>
  <c r="F62" i="154"/>
  <c r="I60" i="154"/>
  <c r="F62" i="152"/>
  <c r="I60" i="152"/>
  <c r="F62" i="151"/>
  <c r="I60" i="151"/>
  <c r="H56" i="143"/>
  <c r="H60" i="143" s="1"/>
  <c r="F62" i="147"/>
  <c r="I60" i="147"/>
  <c r="F62" i="146"/>
  <c r="I60" i="146"/>
  <c r="F62" i="149"/>
  <c r="I60" i="149"/>
  <c r="F62" i="145"/>
  <c r="I60" i="145"/>
  <c r="C4" i="137"/>
  <c r="C4" i="138" s="1"/>
  <c r="C4" i="139" s="1"/>
  <c r="C3" i="137"/>
  <c r="I62" i="178" l="1"/>
  <c r="G72" i="51" s="1"/>
  <c r="I72" i="51" s="1"/>
  <c r="K104" i="132"/>
  <c r="I62" i="177"/>
  <c r="G71" i="51" s="1"/>
  <c r="I71" i="51" s="1"/>
  <c r="K103" i="132"/>
  <c r="F62" i="176"/>
  <c r="I60" i="176"/>
  <c r="I62" i="173"/>
  <c r="G67" i="51" s="1"/>
  <c r="I67" i="51" s="1"/>
  <c r="K98" i="132"/>
  <c r="I62" i="175"/>
  <c r="G69" i="51" s="1"/>
  <c r="I69" i="51" s="1"/>
  <c r="K100" i="132"/>
  <c r="I62" i="172"/>
  <c r="G66" i="51" s="1"/>
  <c r="I66" i="51" s="1"/>
  <c r="K96" i="132"/>
  <c r="I62" i="171"/>
  <c r="G65" i="51" s="1"/>
  <c r="I65" i="51" s="1"/>
  <c r="K95" i="132"/>
  <c r="I62" i="169"/>
  <c r="G63" i="51" s="1"/>
  <c r="I63" i="51" s="1"/>
  <c r="K92" i="132"/>
  <c r="I62" i="167"/>
  <c r="G61" i="51" s="1"/>
  <c r="I61" i="51" s="1"/>
  <c r="K90" i="132"/>
  <c r="I62" i="166"/>
  <c r="G60" i="51" s="1"/>
  <c r="I60" i="51" s="1"/>
  <c r="K88" i="132"/>
  <c r="I62" i="165"/>
  <c r="G59" i="51" s="1"/>
  <c r="I59" i="51" s="1"/>
  <c r="K87" i="132"/>
  <c r="I62" i="160"/>
  <c r="G54" i="51" s="1"/>
  <c r="I54" i="51" s="1"/>
  <c r="K80" i="132"/>
  <c r="I62" i="158"/>
  <c r="G52" i="51" s="1"/>
  <c r="I52" i="51" s="1"/>
  <c r="K78" i="132"/>
  <c r="I62" i="156"/>
  <c r="G50" i="51" s="1"/>
  <c r="I50" i="51" s="1"/>
  <c r="K75" i="132"/>
  <c r="I62" i="155"/>
  <c r="G49" i="51" s="1"/>
  <c r="I49" i="51" s="1"/>
  <c r="K74" i="132"/>
  <c r="I47" i="51"/>
  <c r="I62" i="154"/>
  <c r="G48" i="51" s="1"/>
  <c r="I48" i="51" s="1"/>
  <c r="K72" i="132"/>
  <c r="I62" i="152"/>
  <c r="G46" i="51" s="1"/>
  <c r="I46" i="51" s="1"/>
  <c r="K70" i="132"/>
  <c r="I62" i="151"/>
  <c r="G45" i="51" s="1"/>
  <c r="I45" i="51" s="1"/>
  <c r="K68" i="132"/>
  <c r="I62" i="149"/>
  <c r="G43" i="51" s="1"/>
  <c r="I43" i="51" s="1"/>
  <c r="K66" i="132"/>
  <c r="I62" i="146"/>
  <c r="G40" i="51" s="1"/>
  <c r="I40" i="51" s="1"/>
  <c r="K62" i="132"/>
  <c r="I62" i="147"/>
  <c r="G41" i="51" s="1"/>
  <c r="I41" i="51" s="1"/>
  <c r="K63" i="132"/>
  <c r="I62" i="145"/>
  <c r="G38" i="51" s="1"/>
  <c r="I38" i="51" s="1"/>
  <c r="K59" i="132"/>
  <c r="I57" i="51"/>
  <c r="J51" i="179"/>
  <c r="J54" i="179" s="1"/>
  <c r="J56" i="179" s="1"/>
  <c r="I54" i="179"/>
  <c r="I56" i="179" s="1"/>
  <c r="I60" i="179" s="1"/>
  <c r="H62" i="162"/>
  <c r="I60" i="162"/>
  <c r="H62" i="143"/>
  <c r="S57" i="132" s="1"/>
  <c r="I60" i="143"/>
  <c r="C3" i="139"/>
  <c r="C3" i="138"/>
  <c r="I62" i="176" l="1"/>
  <c r="G70" i="51" s="1"/>
  <c r="I70" i="51" s="1"/>
  <c r="K102" i="132"/>
  <c r="I62" i="162"/>
  <c r="G56" i="51" s="1"/>
  <c r="S83" i="132"/>
  <c r="H56" i="51"/>
  <c r="I62" i="143"/>
  <c r="G36" i="51" s="1"/>
  <c r="H36" i="51"/>
  <c r="I62" i="179"/>
  <c r="J62" i="179" s="1"/>
  <c r="J60" i="179"/>
  <c r="Q9" i="132"/>
  <c r="Q7" i="132"/>
  <c r="Q8" i="132"/>
  <c r="Q6" i="132"/>
  <c r="K9" i="132"/>
  <c r="K7" i="132"/>
  <c r="K8" i="132"/>
  <c r="K6" i="132"/>
  <c r="I56" i="51" l="1"/>
  <c r="I36" i="51"/>
  <c r="D27" i="136"/>
  <c r="D28" i="136"/>
  <c r="D29" i="136"/>
  <c r="D30" i="136"/>
  <c r="D31" i="136"/>
  <c r="D26" i="136"/>
  <c r="E12" i="122"/>
  <c r="E12" i="121"/>
  <c r="E12" i="120"/>
  <c r="E12" i="119"/>
  <c r="E12" i="82"/>
  <c r="E13" i="82"/>
  <c r="E12" i="115"/>
  <c r="E12" i="114"/>
  <c r="E13" i="130" l="1"/>
  <c r="E14" i="130"/>
  <c r="E15" i="130"/>
  <c r="E16" i="130"/>
  <c r="E17" i="130"/>
  <c r="E18" i="130"/>
  <c r="E19" i="130"/>
  <c r="E20" i="130"/>
  <c r="E21" i="130"/>
  <c r="E22" i="130"/>
  <c r="E23" i="130"/>
  <c r="E12" i="130"/>
  <c r="E13" i="129"/>
  <c r="E14" i="129"/>
  <c r="E15" i="129"/>
  <c r="E16" i="129"/>
  <c r="E17" i="129"/>
  <c r="E18" i="129"/>
  <c r="E19" i="129"/>
  <c r="E20" i="129"/>
  <c r="E21" i="129"/>
  <c r="E22" i="129"/>
  <c r="E23" i="129"/>
  <c r="E12" i="129"/>
  <c r="E13" i="128"/>
  <c r="E14" i="128"/>
  <c r="E15" i="128"/>
  <c r="E16" i="128"/>
  <c r="E17" i="128"/>
  <c r="E18" i="128"/>
  <c r="E19" i="128"/>
  <c r="E20" i="128"/>
  <c r="E21" i="128"/>
  <c r="E22" i="128"/>
  <c r="E23" i="128"/>
  <c r="E12" i="128"/>
  <c r="E13" i="127"/>
  <c r="E14" i="127"/>
  <c r="E15" i="127"/>
  <c r="E16" i="127"/>
  <c r="E17" i="127"/>
  <c r="E18" i="127"/>
  <c r="E19" i="127"/>
  <c r="E20" i="127"/>
  <c r="E21" i="127"/>
  <c r="E22" i="127"/>
  <c r="E23" i="127"/>
  <c r="E12" i="127"/>
  <c r="E13" i="126"/>
  <c r="E14" i="126"/>
  <c r="E15" i="126"/>
  <c r="E16" i="126"/>
  <c r="E17" i="126"/>
  <c r="E18" i="126"/>
  <c r="E19" i="126"/>
  <c r="E20" i="126"/>
  <c r="E21" i="126"/>
  <c r="E22" i="126"/>
  <c r="E23" i="126"/>
  <c r="E12" i="126"/>
  <c r="E13" i="125"/>
  <c r="E14" i="125"/>
  <c r="E15" i="125"/>
  <c r="E16" i="125"/>
  <c r="E17" i="125"/>
  <c r="E18" i="125"/>
  <c r="E19" i="125"/>
  <c r="E20" i="125"/>
  <c r="E21" i="125"/>
  <c r="E22" i="125"/>
  <c r="E23" i="125"/>
  <c r="E12" i="125"/>
  <c r="E13" i="124"/>
  <c r="E14" i="124"/>
  <c r="E15" i="124"/>
  <c r="E16" i="124"/>
  <c r="E17" i="124"/>
  <c r="E18" i="124"/>
  <c r="E19" i="124"/>
  <c r="E20" i="124"/>
  <c r="E21" i="124"/>
  <c r="E22" i="124"/>
  <c r="E23" i="124"/>
  <c r="E12" i="124"/>
  <c r="E14" i="53" l="1"/>
  <c r="E13" i="24"/>
  <c r="E12" i="71"/>
  <c r="E13" i="71"/>
  <c r="E12" i="70"/>
  <c r="E13" i="70"/>
  <c r="E12" i="69"/>
  <c r="E13" i="69"/>
  <c r="E12" i="108"/>
  <c r="E13" i="108"/>
  <c r="E12" i="93"/>
  <c r="E13" i="93"/>
  <c r="E12" i="53"/>
  <c r="E13" i="53"/>
  <c r="E12" i="24"/>
  <c r="J13" i="186" l="1"/>
  <c r="J14" i="186"/>
  <c r="G12" i="181"/>
  <c r="I12" i="181"/>
  <c r="I24" i="181" s="1"/>
  <c r="G12" i="183"/>
  <c r="I12" i="183"/>
  <c r="I24" i="183" s="1"/>
  <c r="G12" i="185"/>
  <c r="I12" i="185"/>
  <c r="I12" i="188"/>
  <c r="I24" i="188" s="1"/>
  <c r="G12" i="188"/>
  <c r="I12" i="189"/>
  <c r="I24" i="189" s="1"/>
  <c r="G12" i="189"/>
  <c r="G12" i="180"/>
  <c r="I12" i="180"/>
  <c r="I24" i="180" s="1"/>
  <c r="G12" i="182"/>
  <c r="I12" i="182"/>
  <c r="I24" i="182" s="1"/>
  <c r="G12" i="184"/>
  <c r="I12" i="184"/>
  <c r="I24" i="184" s="1"/>
  <c r="I12" i="187"/>
  <c r="I24" i="187" s="1"/>
  <c r="G12" i="187"/>
  <c r="I24" i="186"/>
  <c r="I12" i="190"/>
  <c r="I24" i="190" s="1"/>
  <c r="G12" i="190"/>
  <c r="F14" i="134"/>
  <c r="F12" i="134"/>
  <c r="C4" i="134"/>
  <c r="C3" i="134"/>
  <c r="C4" i="135"/>
  <c r="C3" i="135"/>
  <c r="C4" i="141"/>
  <c r="C3" i="141"/>
  <c r="C4" i="140"/>
  <c r="C3" i="140"/>
  <c r="G55" i="142"/>
  <c r="E46" i="135"/>
  <c r="E45" i="135"/>
  <c r="E44" i="135"/>
  <c r="E43" i="135"/>
  <c r="E42" i="135"/>
  <c r="E41" i="135"/>
  <c r="E40" i="135"/>
  <c r="E38" i="135"/>
  <c r="E37" i="135"/>
  <c r="E36" i="135"/>
  <c r="E35" i="135"/>
  <c r="I52" i="135"/>
  <c r="I50" i="135"/>
  <c r="D51" i="135"/>
  <c r="D50" i="135"/>
  <c r="H46" i="135"/>
  <c r="H45" i="135"/>
  <c r="H44" i="135"/>
  <c r="H43" i="135"/>
  <c r="H42" i="135"/>
  <c r="H41" i="135"/>
  <c r="H40" i="135"/>
  <c r="H38" i="135"/>
  <c r="H37" i="135"/>
  <c r="H36" i="135"/>
  <c r="H35" i="135"/>
  <c r="D46" i="135"/>
  <c r="D45" i="135"/>
  <c r="D44" i="135"/>
  <c r="D43" i="135"/>
  <c r="D42" i="135"/>
  <c r="D41" i="135"/>
  <c r="D40" i="135"/>
  <c r="D38" i="135"/>
  <c r="D37" i="135"/>
  <c r="D36" i="135"/>
  <c r="D35" i="135"/>
  <c r="D47" i="135" s="1"/>
  <c r="H31" i="135"/>
  <c r="H30" i="135"/>
  <c r="H29" i="135"/>
  <c r="H28" i="135"/>
  <c r="H27" i="135"/>
  <c r="H26" i="135"/>
  <c r="H23" i="135"/>
  <c r="H22" i="135"/>
  <c r="H21" i="135"/>
  <c r="H20" i="135"/>
  <c r="H19" i="135"/>
  <c r="H18" i="135"/>
  <c r="H17" i="135"/>
  <c r="H16" i="135"/>
  <c r="H15" i="135"/>
  <c r="H14" i="135"/>
  <c r="H13" i="135"/>
  <c r="H12" i="135"/>
  <c r="E23" i="135"/>
  <c r="E22" i="135"/>
  <c r="E21" i="135"/>
  <c r="E20" i="135"/>
  <c r="E19" i="135"/>
  <c r="E18" i="135"/>
  <c r="E17" i="135"/>
  <c r="E16" i="135"/>
  <c r="E15" i="135"/>
  <c r="E14" i="135"/>
  <c r="E13" i="135"/>
  <c r="E12" i="135"/>
  <c r="E24" i="135" s="1"/>
  <c r="F23" i="135"/>
  <c r="F22" i="135"/>
  <c r="I22" i="135" s="1"/>
  <c r="F21" i="135"/>
  <c r="F20" i="135"/>
  <c r="F19" i="135"/>
  <c r="F18" i="135"/>
  <c r="F17" i="135"/>
  <c r="F16" i="135"/>
  <c r="F15" i="135"/>
  <c r="F14" i="135"/>
  <c r="G14" i="135" s="1"/>
  <c r="F13" i="135"/>
  <c r="F12" i="135"/>
  <c r="I12" i="135" s="1"/>
  <c r="G3" i="135"/>
  <c r="B13" i="135"/>
  <c r="B14" i="135"/>
  <c r="B15" i="135"/>
  <c r="B16" i="135"/>
  <c r="B17" i="135"/>
  <c r="B18" i="135"/>
  <c r="B19" i="135"/>
  <c r="B20" i="135"/>
  <c r="B21" i="135"/>
  <c r="B22" i="135"/>
  <c r="B23" i="135"/>
  <c r="B12" i="135"/>
  <c r="I52" i="141"/>
  <c r="I50" i="141"/>
  <c r="D51" i="141"/>
  <c r="D50" i="141"/>
  <c r="H46" i="141"/>
  <c r="H45" i="141"/>
  <c r="H44" i="141"/>
  <c r="H43" i="141"/>
  <c r="H42" i="141"/>
  <c r="H41" i="141"/>
  <c r="H40" i="141"/>
  <c r="H38" i="141"/>
  <c r="H37" i="141"/>
  <c r="H36" i="141"/>
  <c r="H35" i="141"/>
  <c r="H47" i="141" s="1"/>
  <c r="D46" i="141"/>
  <c r="D45" i="141"/>
  <c r="D44" i="141"/>
  <c r="D43" i="141"/>
  <c r="D42" i="141"/>
  <c r="D41" i="141"/>
  <c r="D40" i="141"/>
  <c r="D38" i="141"/>
  <c r="D37" i="141"/>
  <c r="D36" i="141"/>
  <c r="D35" i="141"/>
  <c r="H31" i="141"/>
  <c r="H30" i="141"/>
  <c r="H29" i="141"/>
  <c r="H28" i="141"/>
  <c r="H27" i="141"/>
  <c r="H26" i="141"/>
  <c r="H33" i="141" s="1"/>
  <c r="H23" i="141"/>
  <c r="H22" i="141"/>
  <c r="H21" i="141"/>
  <c r="H20" i="141"/>
  <c r="H19" i="141"/>
  <c r="H18" i="141"/>
  <c r="H17" i="141"/>
  <c r="H16" i="141"/>
  <c r="H15" i="141"/>
  <c r="H14" i="141"/>
  <c r="H13" i="141"/>
  <c r="H12" i="141"/>
  <c r="E23" i="141"/>
  <c r="E22" i="141"/>
  <c r="E21" i="141"/>
  <c r="E20" i="141"/>
  <c r="E19" i="141"/>
  <c r="E18" i="141"/>
  <c r="E17" i="141"/>
  <c r="E16" i="141"/>
  <c r="E15" i="141"/>
  <c r="E14" i="141"/>
  <c r="E13" i="141"/>
  <c r="E12" i="141"/>
  <c r="B31" i="141"/>
  <c r="B30" i="141"/>
  <c r="B29" i="141"/>
  <c r="B28" i="141"/>
  <c r="B27" i="141"/>
  <c r="B26" i="141"/>
  <c r="B23" i="141"/>
  <c r="B22" i="141"/>
  <c r="B21" i="141"/>
  <c r="B20" i="141"/>
  <c r="B19" i="141"/>
  <c r="B18" i="141"/>
  <c r="B17" i="141"/>
  <c r="B16" i="141"/>
  <c r="B15" i="141"/>
  <c r="B14" i="141"/>
  <c r="B13" i="141"/>
  <c r="B12" i="141"/>
  <c r="G3" i="140"/>
  <c r="I52" i="140"/>
  <c r="I50" i="140"/>
  <c r="D51" i="140"/>
  <c r="D50" i="140"/>
  <c r="H46" i="140"/>
  <c r="H45" i="140"/>
  <c r="H44" i="140"/>
  <c r="H43" i="140"/>
  <c r="H42" i="140"/>
  <c r="H41" i="140"/>
  <c r="H40" i="140"/>
  <c r="H38" i="140"/>
  <c r="H37" i="140"/>
  <c r="H36" i="140"/>
  <c r="H35" i="140"/>
  <c r="D46" i="140"/>
  <c r="D45" i="140"/>
  <c r="D44" i="140"/>
  <c r="D43" i="140"/>
  <c r="D42" i="140"/>
  <c r="D41" i="140"/>
  <c r="D40" i="140"/>
  <c r="D38" i="140"/>
  <c r="D37" i="140"/>
  <c r="D36" i="140"/>
  <c r="D35" i="140"/>
  <c r="H31" i="140"/>
  <c r="H30" i="140"/>
  <c r="H29" i="140"/>
  <c r="H28" i="140"/>
  <c r="H27" i="140"/>
  <c r="H26" i="140"/>
  <c r="H33" i="140" s="1"/>
  <c r="H23" i="140"/>
  <c r="H22" i="140"/>
  <c r="H21" i="140"/>
  <c r="H20" i="140"/>
  <c r="H19" i="140"/>
  <c r="H18" i="140"/>
  <c r="H17" i="140"/>
  <c r="H16" i="140"/>
  <c r="H15" i="140"/>
  <c r="H14" i="140"/>
  <c r="H13" i="140"/>
  <c r="H12" i="140"/>
  <c r="E23" i="140"/>
  <c r="E22" i="140"/>
  <c r="E21" i="140"/>
  <c r="E20" i="140"/>
  <c r="E19" i="140"/>
  <c r="E18" i="140"/>
  <c r="E17" i="140"/>
  <c r="E16" i="140"/>
  <c r="E15" i="140"/>
  <c r="E14" i="140"/>
  <c r="E13" i="140"/>
  <c r="E12" i="140"/>
  <c r="E46" i="140"/>
  <c r="E45" i="140"/>
  <c r="E44" i="140"/>
  <c r="E43" i="140"/>
  <c r="E42" i="140"/>
  <c r="E41" i="140"/>
  <c r="E40" i="140"/>
  <c r="E38" i="140"/>
  <c r="E37" i="140"/>
  <c r="E36" i="140"/>
  <c r="E35" i="140"/>
  <c r="C31" i="140"/>
  <c r="C30" i="140"/>
  <c r="C29" i="140"/>
  <c r="C28" i="140"/>
  <c r="C27" i="140"/>
  <c r="C26" i="140"/>
  <c r="B31" i="140"/>
  <c r="B30" i="140"/>
  <c r="B29" i="140"/>
  <c r="B28" i="140"/>
  <c r="B27" i="140"/>
  <c r="B26" i="140"/>
  <c r="F23" i="140"/>
  <c r="F22" i="140"/>
  <c r="F21" i="140"/>
  <c r="F20" i="140"/>
  <c r="F19" i="140"/>
  <c r="F18" i="140"/>
  <c r="F17" i="140"/>
  <c r="F16" i="140"/>
  <c r="F15" i="140"/>
  <c r="F14" i="140"/>
  <c r="F13" i="140"/>
  <c r="F12" i="140"/>
  <c r="B23" i="140"/>
  <c r="B22" i="140"/>
  <c r="B21" i="140"/>
  <c r="B20" i="140"/>
  <c r="B19" i="140"/>
  <c r="B18" i="140"/>
  <c r="B17" i="140"/>
  <c r="B16" i="140"/>
  <c r="B15" i="140"/>
  <c r="B14" i="140"/>
  <c r="B13" i="140"/>
  <c r="B12" i="140"/>
  <c r="I52" i="139"/>
  <c r="I50" i="139"/>
  <c r="D51" i="139"/>
  <c r="D50" i="139"/>
  <c r="H46" i="139"/>
  <c r="H45" i="139"/>
  <c r="H44" i="139"/>
  <c r="H42" i="139"/>
  <c r="H41" i="139"/>
  <c r="H40" i="139"/>
  <c r="H38" i="139"/>
  <c r="H37" i="139"/>
  <c r="H36" i="139"/>
  <c r="H35" i="139"/>
  <c r="D46" i="139"/>
  <c r="D45" i="139"/>
  <c r="D44" i="139"/>
  <c r="D43" i="139"/>
  <c r="D42" i="139"/>
  <c r="D41" i="139"/>
  <c r="D40" i="139"/>
  <c r="D38" i="139"/>
  <c r="D37" i="139"/>
  <c r="D36" i="139"/>
  <c r="D35" i="139"/>
  <c r="H31" i="139"/>
  <c r="H30" i="139"/>
  <c r="H29" i="139"/>
  <c r="H28" i="139"/>
  <c r="H27" i="139"/>
  <c r="H26" i="139"/>
  <c r="H23" i="139"/>
  <c r="H22" i="139"/>
  <c r="H21" i="139"/>
  <c r="H20" i="139"/>
  <c r="H19" i="139"/>
  <c r="H18" i="139"/>
  <c r="H17" i="139"/>
  <c r="H16" i="139"/>
  <c r="H15" i="139"/>
  <c r="H14" i="139"/>
  <c r="H13" i="139"/>
  <c r="H12" i="139"/>
  <c r="E23" i="139"/>
  <c r="E22" i="139"/>
  <c r="E21" i="139"/>
  <c r="E20" i="139"/>
  <c r="E19" i="139"/>
  <c r="E18" i="139"/>
  <c r="E17" i="139"/>
  <c r="E16" i="139"/>
  <c r="E15" i="139"/>
  <c r="E14" i="139"/>
  <c r="E13" i="139"/>
  <c r="E12" i="139"/>
  <c r="C31" i="139"/>
  <c r="C30" i="139"/>
  <c r="C29" i="139"/>
  <c r="C28" i="139"/>
  <c r="C27" i="139"/>
  <c r="C26" i="139"/>
  <c r="B31" i="139"/>
  <c r="B30" i="139"/>
  <c r="B29" i="139"/>
  <c r="B28" i="139"/>
  <c r="B27" i="139"/>
  <c r="B26" i="139"/>
  <c r="B13" i="139"/>
  <c r="B14" i="139"/>
  <c r="B15" i="139"/>
  <c r="B16" i="139"/>
  <c r="B17" i="139"/>
  <c r="B18" i="139"/>
  <c r="B19" i="139"/>
  <c r="B20" i="139"/>
  <c r="B21" i="139"/>
  <c r="B22" i="139"/>
  <c r="B23" i="139"/>
  <c r="B12" i="139"/>
  <c r="G3" i="138"/>
  <c r="E46" i="138"/>
  <c r="E45" i="138"/>
  <c r="E44" i="138"/>
  <c r="E43" i="138"/>
  <c r="E42" i="138"/>
  <c r="E41" i="138"/>
  <c r="E40" i="138"/>
  <c r="E38" i="138"/>
  <c r="E37" i="138"/>
  <c r="E36" i="138"/>
  <c r="E35" i="138"/>
  <c r="C31" i="138"/>
  <c r="C30" i="138"/>
  <c r="C29" i="138"/>
  <c r="C28" i="138"/>
  <c r="C27" i="138"/>
  <c r="C26" i="138"/>
  <c r="B31" i="138"/>
  <c r="B30" i="138"/>
  <c r="B29" i="138"/>
  <c r="B28" i="138"/>
  <c r="B27" i="138"/>
  <c r="B26" i="138"/>
  <c r="I52" i="138"/>
  <c r="I50" i="138"/>
  <c r="D51" i="138"/>
  <c r="D50" i="138"/>
  <c r="H46" i="138"/>
  <c r="H45" i="138"/>
  <c r="H44" i="138"/>
  <c r="H42" i="138"/>
  <c r="H41" i="138"/>
  <c r="H40" i="138"/>
  <c r="H38" i="138"/>
  <c r="H37" i="138"/>
  <c r="H36" i="138"/>
  <c r="H35" i="138"/>
  <c r="D46" i="138"/>
  <c r="D45" i="138"/>
  <c r="D44" i="138"/>
  <c r="D43" i="138"/>
  <c r="D42" i="138"/>
  <c r="D41" i="138"/>
  <c r="D40" i="138"/>
  <c r="D38" i="138"/>
  <c r="D37" i="138"/>
  <c r="D36" i="138"/>
  <c r="D35" i="138"/>
  <c r="H31" i="138"/>
  <c r="H30" i="138"/>
  <c r="H29" i="138"/>
  <c r="H28" i="138"/>
  <c r="H27" i="138"/>
  <c r="H26" i="138"/>
  <c r="H33" i="138" s="1"/>
  <c r="H23" i="138"/>
  <c r="H22" i="138"/>
  <c r="H21" i="138"/>
  <c r="H20" i="138"/>
  <c r="H19" i="138"/>
  <c r="H18" i="138"/>
  <c r="H17" i="138"/>
  <c r="H16" i="138"/>
  <c r="H15" i="138"/>
  <c r="H14" i="138"/>
  <c r="H13" i="138"/>
  <c r="H12" i="138"/>
  <c r="E23" i="138"/>
  <c r="E22" i="138"/>
  <c r="E21" i="138"/>
  <c r="E20" i="138"/>
  <c r="E19" i="138"/>
  <c r="E18" i="138"/>
  <c r="E17" i="138"/>
  <c r="E16" i="138"/>
  <c r="E15" i="138"/>
  <c r="E14" i="138"/>
  <c r="G14" i="138" s="1"/>
  <c r="E13" i="138"/>
  <c r="E12" i="138"/>
  <c r="F23" i="138"/>
  <c r="F22" i="138"/>
  <c r="I22" i="138" s="1"/>
  <c r="F21" i="138"/>
  <c r="F20" i="138"/>
  <c r="I20" i="138" s="1"/>
  <c r="F19" i="138"/>
  <c r="F18" i="138"/>
  <c r="I18" i="138" s="1"/>
  <c r="F17" i="138"/>
  <c r="F16" i="138"/>
  <c r="I16" i="138" s="1"/>
  <c r="F15" i="138"/>
  <c r="F14" i="138"/>
  <c r="F13" i="138"/>
  <c r="G13" i="138" s="1"/>
  <c r="F12" i="138"/>
  <c r="I12" i="138" s="1"/>
  <c r="B13" i="138"/>
  <c r="B14" i="138"/>
  <c r="B15" i="138"/>
  <c r="B16" i="138"/>
  <c r="B17" i="138"/>
  <c r="B18" i="138"/>
  <c r="B19" i="138"/>
  <c r="B20" i="138"/>
  <c r="B21" i="138"/>
  <c r="B22" i="138"/>
  <c r="B23" i="138"/>
  <c r="B12" i="138"/>
  <c r="I50" i="137"/>
  <c r="D51" i="137"/>
  <c r="D50" i="137"/>
  <c r="H46" i="137"/>
  <c r="H45" i="137"/>
  <c r="H44" i="137"/>
  <c r="H43" i="137"/>
  <c r="H42" i="137"/>
  <c r="H41" i="137"/>
  <c r="H40" i="137"/>
  <c r="H38" i="137"/>
  <c r="H36" i="137"/>
  <c r="H36" i="142" s="1"/>
  <c r="D46" i="137"/>
  <c r="D45" i="137"/>
  <c r="D44" i="137"/>
  <c r="D43" i="137"/>
  <c r="D42" i="137"/>
  <c r="D41" i="137"/>
  <c r="D40" i="137"/>
  <c r="D38" i="137"/>
  <c r="D37" i="137"/>
  <c r="D37" i="142" s="1"/>
  <c r="D36" i="137"/>
  <c r="D36" i="142" s="1"/>
  <c r="D35" i="137"/>
  <c r="H31" i="137"/>
  <c r="H30" i="137"/>
  <c r="H29" i="137"/>
  <c r="H28" i="137"/>
  <c r="H27" i="137"/>
  <c r="H26" i="137"/>
  <c r="H23" i="137"/>
  <c r="H22" i="137"/>
  <c r="H21" i="137"/>
  <c r="H20" i="137"/>
  <c r="H19" i="137"/>
  <c r="H18" i="137"/>
  <c r="H17" i="137"/>
  <c r="H16" i="137"/>
  <c r="H15" i="137"/>
  <c r="H14" i="137"/>
  <c r="H13" i="137"/>
  <c r="H12" i="137"/>
  <c r="B15" i="137"/>
  <c r="B16" i="137"/>
  <c r="B17" i="137"/>
  <c r="E23" i="137"/>
  <c r="E22" i="137"/>
  <c r="E21" i="137"/>
  <c r="E20" i="137"/>
  <c r="E19" i="137"/>
  <c r="E18" i="137"/>
  <c r="E17" i="137"/>
  <c r="E16" i="137"/>
  <c r="E15" i="137"/>
  <c r="E14" i="137"/>
  <c r="E13" i="137"/>
  <c r="E12" i="137"/>
  <c r="B23" i="137"/>
  <c r="B22" i="137"/>
  <c r="B21" i="137"/>
  <c r="B20" i="137"/>
  <c r="B19" i="137"/>
  <c r="B18" i="137"/>
  <c r="B14" i="137"/>
  <c r="B13" i="137"/>
  <c r="B12" i="137"/>
  <c r="J59" i="142"/>
  <c r="J61" i="142"/>
  <c r="I55" i="142"/>
  <c r="J55" i="142" s="1"/>
  <c r="G57" i="142"/>
  <c r="J57" i="142" s="1"/>
  <c r="I34" i="142"/>
  <c r="J57" i="135"/>
  <c r="J53" i="135"/>
  <c r="J52" i="135"/>
  <c r="E51" i="135"/>
  <c r="E50" i="135"/>
  <c r="G34" i="135"/>
  <c r="C31" i="135"/>
  <c r="B31" i="135"/>
  <c r="C30" i="135"/>
  <c r="B30" i="135"/>
  <c r="C29" i="135"/>
  <c r="B29" i="135"/>
  <c r="C28" i="135"/>
  <c r="B28" i="135"/>
  <c r="C27" i="135"/>
  <c r="B27" i="135"/>
  <c r="H33" i="135"/>
  <c r="C26" i="135"/>
  <c r="B26" i="135"/>
  <c r="I23" i="135"/>
  <c r="G23" i="135"/>
  <c r="G22" i="135"/>
  <c r="J22" i="135" s="1"/>
  <c r="I21" i="135"/>
  <c r="G21" i="135"/>
  <c r="I20" i="135"/>
  <c r="G20" i="135"/>
  <c r="I19" i="135"/>
  <c r="G19" i="135"/>
  <c r="I18" i="135"/>
  <c r="G18" i="135"/>
  <c r="I17" i="135"/>
  <c r="G17" i="135"/>
  <c r="I16" i="135"/>
  <c r="G16" i="135"/>
  <c r="I15" i="135"/>
  <c r="G15" i="135"/>
  <c r="I14" i="135"/>
  <c r="I13" i="135"/>
  <c r="G13" i="135"/>
  <c r="J57" i="141"/>
  <c r="J53" i="141"/>
  <c r="J52" i="141"/>
  <c r="E51" i="141"/>
  <c r="E50" i="141"/>
  <c r="D47" i="141"/>
  <c r="G34" i="141"/>
  <c r="C31" i="141"/>
  <c r="C30" i="141"/>
  <c r="C29" i="141"/>
  <c r="C28" i="141"/>
  <c r="C27" i="141"/>
  <c r="C26" i="141"/>
  <c r="J57" i="140"/>
  <c r="J53" i="140"/>
  <c r="J52" i="140"/>
  <c r="E51" i="140"/>
  <c r="E50" i="140"/>
  <c r="H47" i="140"/>
  <c r="D47" i="140"/>
  <c r="G34" i="140"/>
  <c r="I23" i="140"/>
  <c r="G23" i="140"/>
  <c r="I22" i="140"/>
  <c r="G22" i="140"/>
  <c r="I21" i="140"/>
  <c r="G21" i="140"/>
  <c r="I20" i="140"/>
  <c r="G20" i="140"/>
  <c r="I19" i="140"/>
  <c r="G19" i="140"/>
  <c r="G18" i="140"/>
  <c r="I17" i="140"/>
  <c r="G17" i="140"/>
  <c r="J17" i="140" s="1"/>
  <c r="G16" i="140"/>
  <c r="I15" i="140"/>
  <c r="G15" i="140"/>
  <c r="I13" i="140"/>
  <c r="J57" i="139"/>
  <c r="J53" i="139"/>
  <c r="J52" i="139"/>
  <c r="E51" i="139"/>
  <c r="E50" i="139"/>
  <c r="D47" i="139"/>
  <c r="G34" i="139"/>
  <c r="J57" i="138"/>
  <c r="J53" i="138"/>
  <c r="J52" i="138"/>
  <c r="E51" i="138"/>
  <c r="E50" i="138"/>
  <c r="G34" i="138"/>
  <c r="I23" i="138"/>
  <c r="G23" i="138"/>
  <c r="J23" i="138" s="1"/>
  <c r="G22" i="138"/>
  <c r="I21" i="138"/>
  <c r="G21" i="138"/>
  <c r="G20" i="138"/>
  <c r="I19" i="138"/>
  <c r="G19" i="138"/>
  <c r="J19" i="138" s="1"/>
  <c r="G18" i="138"/>
  <c r="I17" i="138"/>
  <c r="G17" i="138"/>
  <c r="G16" i="138"/>
  <c r="I15" i="138"/>
  <c r="G15" i="138"/>
  <c r="I13" i="138"/>
  <c r="J57" i="137"/>
  <c r="J53" i="137"/>
  <c r="J52" i="137"/>
  <c r="E51" i="137"/>
  <c r="E50" i="137"/>
  <c r="E46" i="137"/>
  <c r="E45" i="137"/>
  <c r="E44" i="137"/>
  <c r="E43" i="137"/>
  <c r="E42" i="137"/>
  <c r="E41" i="137"/>
  <c r="E40" i="137"/>
  <c r="E38" i="137"/>
  <c r="E37" i="137"/>
  <c r="E36" i="137"/>
  <c r="E35" i="137"/>
  <c r="G34" i="137"/>
  <c r="C31" i="137"/>
  <c r="B31" i="137"/>
  <c r="C30" i="137"/>
  <c r="B30" i="137"/>
  <c r="C29" i="137"/>
  <c r="B29" i="137"/>
  <c r="C28" i="137"/>
  <c r="B28" i="137"/>
  <c r="C27" i="137"/>
  <c r="B27" i="137"/>
  <c r="H33" i="137"/>
  <c r="C26" i="137"/>
  <c r="B26" i="137"/>
  <c r="G3" i="137"/>
  <c r="H31" i="136"/>
  <c r="H30" i="136"/>
  <c r="H29" i="136"/>
  <c r="H28" i="136"/>
  <c r="H27" i="136"/>
  <c r="H26" i="136"/>
  <c r="H26" i="142" s="1"/>
  <c r="H33" i="142" s="1"/>
  <c r="H23" i="136"/>
  <c r="H22" i="136"/>
  <c r="H21" i="136"/>
  <c r="H20" i="136"/>
  <c r="H19" i="136"/>
  <c r="H18" i="136"/>
  <c r="H17" i="136"/>
  <c r="H16" i="136"/>
  <c r="H15" i="136"/>
  <c r="H14" i="136"/>
  <c r="H14" i="142" s="1"/>
  <c r="H13" i="136"/>
  <c r="H13" i="142" s="1"/>
  <c r="H12" i="136"/>
  <c r="H12" i="142" s="1"/>
  <c r="I52" i="136"/>
  <c r="J52" i="136" s="1"/>
  <c r="E46" i="136"/>
  <c r="E45" i="136"/>
  <c r="E44" i="136"/>
  <c r="E43" i="136"/>
  <c r="E42" i="136"/>
  <c r="E41" i="136"/>
  <c r="E40" i="136"/>
  <c r="E38" i="136"/>
  <c r="E37" i="136"/>
  <c r="E36" i="136"/>
  <c r="E35" i="136"/>
  <c r="I50" i="136"/>
  <c r="D51" i="136"/>
  <c r="D50" i="136"/>
  <c r="H46" i="136"/>
  <c r="H45" i="136"/>
  <c r="H45" i="142" s="1"/>
  <c r="H44" i="136"/>
  <c r="H43" i="136"/>
  <c r="H42" i="136"/>
  <c r="H41" i="136"/>
  <c r="H40" i="136"/>
  <c r="H38" i="136"/>
  <c r="H37" i="136"/>
  <c r="H36" i="136"/>
  <c r="H35" i="136"/>
  <c r="D46" i="136"/>
  <c r="D45" i="136"/>
  <c r="D45" i="142" s="1"/>
  <c r="D44" i="136"/>
  <c r="D43" i="136"/>
  <c r="D42" i="136"/>
  <c r="D41" i="136"/>
  <c r="D40" i="136"/>
  <c r="D38" i="136"/>
  <c r="D37" i="136"/>
  <c r="D36" i="136"/>
  <c r="D35" i="136"/>
  <c r="D35" i="142" s="1"/>
  <c r="G34" i="136"/>
  <c r="E13" i="136"/>
  <c r="E13" i="142" s="1"/>
  <c r="E14" i="136"/>
  <c r="E14" i="142" s="1"/>
  <c r="E15" i="136"/>
  <c r="E16" i="136"/>
  <c r="E17" i="136"/>
  <c r="E18" i="136"/>
  <c r="E19" i="136"/>
  <c r="E20" i="136"/>
  <c r="E21" i="136"/>
  <c r="E22" i="136"/>
  <c r="E23" i="136"/>
  <c r="E12" i="136"/>
  <c r="E12" i="142" s="1"/>
  <c r="G3" i="136"/>
  <c r="C31" i="136"/>
  <c r="B31" i="136"/>
  <c r="C30" i="136"/>
  <c r="B30" i="136"/>
  <c r="C29" i="136"/>
  <c r="B29" i="136"/>
  <c r="C28" i="136"/>
  <c r="B28" i="136"/>
  <c r="C27" i="136"/>
  <c r="B27" i="136"/>
  <c r="C26" i="136"/>
  <c r="B26" i="136"/>
  <c r="F23" i="136"/>
  <c r="F22" i="136"/>
  <c r="F21" i="136"/>
  <c r="F20" i="136"/>
  <c r="I20" i="136" s="1"/>
  <c r="F19" i="136"/>
  <c r="G19" i="136" s="1"/>
  <c r="F18" i="136"/>
  <c r="F17" i="136"/>
  <c r="I17" i="136" s="1"/>
  <c r="F16" i="136"/>
  <c r="G16" i="136" s="1"/>
  <c r="F15" i="136"/>
  <c r="G15" i="136" s="1"/>
  <c r="F14" i="136"/>
  <c r="F13" i="136"/>
  <c r="I13" i="136" s="1"/>
  <c r="F12" i="136"/>
  <c r="G22" i="136"/>
  <c r="G18" i="136"/>
  <c r="B13" i="136"/>
  <c r="B14" i="136"/>
  <c r="B15" i="136"/>
  <c r="B16" i="136"/>
  <c r="B17" i="136"/>
  <c r="B18" i="136"/>
  <c r="B19" i="136"/>
  <c r="B20" i="136"/>
  <c r="B21" i="136"/>
  <c r="B22" i="136"/>
  <c r="B23" i="136"/>
  <c r="B12" i="136"/>
  <c r="J57" i="136"/>
  <c r="J53" i="136"/>
  <c r="E51" i="136"/>
  <c r="E50" i="136"/>
  <c r="I23" i="136"/>
  <c r="G23" i="136"/>
  <c r="I22" i="136"/>
  <c r="I21" i="136"/>
  <c r="G21" i="136"/>
  <c r="G20" i="136"/>
  <c r="I19" i="136"/>
  <c r="I18" i="136"/>
  <c r="G17" i="136"/>
  <c r="I16" i="136"/>
  <c r="I15" i="136"/>
  <c r="I14" i="136"/>
  <c r="I50" i="134"/>
  <c r="D51" i="134"/>
  <c r="D50" i="134"/>
  <c r="H46" i="134"/>
  <c r="H45" i="134"/>
  <c r="H44" i="134"/>
  <c r="H43" i="134"/>
  <c r="H42" i="134"/>
  <c r="H41" i="134"/>
  <c r="H40" i="134"/>
  <c r="H38" i="134"/>
  <c r="H37" i="134"/>
  <c r="H36" i="134"/>
  <c r="H35" i="134"/>
  <c r="D46" i="134"/>
  <c r="D45" i="134"/>
  <c r="D44" i="134"/>
  <c r="D43" i="134"/>
  <c r="D42" i="134"/>
  <c r="D41" i="134"/>
  <c r="D40" i="134"/>
  <c r="D38" i="134"/>
  <c r="D37" i="134"/>
  <c r="D36" i="134"/>
  <c r="D35" i="134"/>
  <c r="B31" i="134"/>
  <c r="B27" i="134"/>
  <c r="B28" i="134"/>
  <c r="B29" i="134"/>
  <c r="B30" i="134"/>
  <c r="B26" i="134"/>
  <c r="H13" i="134"/>
  <c r="H14" i="134"/>
  <c r="I14" i="134" s="1"/>
  <c r="H15" i="134"/>
  <c r="H16" i="134"/>
  <c r="H17" i="134"/>
  <c r="H18" i="134"/>
  <c r="H19" i="134"/>
  <c r="H20" i="134"/>
  <c r="H21" i="134"/>
  <c r="H22" i="134"/>
  <c r="H23" i="134"/>
  <c r="H12" i="134"/>
  <c r="H24" i="134" s="1"/>
  <c r="F13" i="134"/>
  <c r="F15" i="134"/>
  <c r="I15" i="134" s="1"/>
  <c r="H15" i="130"/>
  <c r="H15" i="128"/>
  <c r="E13" i="134"/>
  <c r="G13" i="134" s="1"/>
  <c r="E14" i="134"/>
  <c r="E15" i="134"/>
  <c r="E16" i="134"/>
  <c r="E17" i="134"/>
  <c r="E18" i="134"/>
  <c r="E19" i="134"/>
  <c r="E20" i="134"/>
  <c r="E21" i="134"/>
  <c r="E22" i="134"/>
  <c r="E23" i="134"/>
  <c r="E12" i="134"/>
  <c r="B13" i="134"/>
  <c r="B14" i="134"/>
  <c r="B15" i="134"/>
  <c r="B16" i="134"/>
  <c r="B17" i="134"/>
  <c r="B18" i="134"/>
  <c r="B19" i="134"/>
  <c r="B20" i="134"/>
  <c r="B21" i="134"/>
  <c r="B22" i="134"/>
  <c r="B23" i="134"/>
  <c r="B12" i="134"/>
  <c r="J53" i="142"/>
  <c r="J52" i="142"/>
  <c r="E51" i="142"/>
  <c r="E50" i="142"/>
  <c r="J57" i="134"/>
  <c r="J53" i="134"/>
  <c r="J52" i="134"/>
  <c r="E51" i="134"/>
  <c r="E50" i="134"/>
  <c r="H33" i="134"/>
  <c r="I13" i="134"/>
  <c r="D46" i="71"/>
  <c r="E46" i="71" s="1"/>
  <c r="F46" i="71" s="1"/>
  <c r="D45" i="71"/>
  <c r="D44" i="71"/>
  <c r="D43" i="71"/>
  <c r="D42" i="71"/>
  <c r="D41" i="71"/>
  <c r="D40" i="71"/>
  <c r="D38" i="71"/>
  <c r="D37" i="71"/>
  <c r="D36" i="71"/>
  <c r="E36" i="71" s="1"/>
  <c r="D35" i="71"/>
  <c r="D46" i="70"/>
  <c r="D45" i="70"/>
  <c r="D44" i="70"/>
  <c r="D43" i="70"/>
  <c r="D42" i="70"/>
  <c r="D41" i="70"/>
  <c r="D40" i="70"/>
  <c r="E40" i="70" s="1"/>
  <c r="F40" i="70" s="1"/>
  <c r="D38" i="70"/>
  <c r="D37" i="70"/>
  <c r="E37" i="70" s="1"/>
  <c r="F37" i="70" s="1"/>
  <c r="D36" i="70"/>
  <c r="D35" i="70"/>
  <c r="H35" i="70" s="1"/>
  <c r="D46" i="69"/>
  <c r="E46" i="69" s="1"/>
  <c r="F46" i="69" s="1"/>
  <c r="I46" i="69" s="1"/>
  <c r="D45" i="69"/>
  <c r="D44" i="69"/>
  <c r="E44" i="69" s="1"/>
  <c r="F44" i="69" s="1"/>
  <c r="D43" i="69"/>
  <c r="D42" i="69"/>
  <c r="E42" i="69" s="1"/>
  <c r="F42" i="69" s="1"/>
  <c r="D41" i="69"/>
  <c r="D40" i="69"/>
  <c r="E40" i="69" s="1"/>
  <c r="F40" i="69" s="1"/>
  <c r="D38" i="69"/>
  <c r="D37" i="69"/>
  <c r="E37" i="69" s="1"/>
  <c r="F37" i="69" s="1"/>
  <c r="D36" i="69"/>
  <c r="D35" i="69"/>
  <c r="E35" i="69" s="1"/>
  <c r="F35" i="69" s="1"/>
  <c r="D46" i="108"/>
  <c r="E46" i="108" s="1"/>
  <c r="F46" i="108" s="1"/>
  <c r="D45" i="108"/>
  <c r="E45" i="108" s="1"/>
  <c r="D44" i="108"/>
  <c r="D43" i="108"/>
  <c r="E43" i="108" s="1"/>
  <c r="D42" i="108"/>
  <c r="D41" i="108"/>
  <c r="E41" i="108" s="1"/>
  <c r="D40" i="108"/>
  <c r="D38" i="108"/>
  <c r="E38" i="108" s="1"/>
  <c r="D37" i="108"/>
  <c r="E37" i="108" s="1"/>
  <c r="F37" i="108" s="1"/>
  <c r="D36" i="108"/>
  <c r="E36" i="108" s="1"/>
  <c r="D35" i="108"/>
  <c r="E35" i="108" s="1"/>
  <c r="D46" i="93"/>
  <c r="H46" i="93" s="1"/>
  <c r="D45" i="93"/>
  <c r="D44" i="93"/>
  <c r="E44" i="93" s="1"/>
  <c r="F44" i="93" s="1"/>
  <c r="D43" i="93"/>
  <c r="D42" i="93"/>
  <c r="E42" i="93" s="1"/>
  <c r="D41" i="93"/>
  <c r="D40" i="93"/>
  <c r="D38" i="93"/>
  <c r="D37" i="93"/>
  <c r="D36" i="93"/>
  <c r="D35" i="93"/>
  <c r="E35" i="93" s="1"/>
  <c r="F35" i="93" s="1"/>
  <c r="D46" i="53"/>
  <c r="D45" i="53"/>
  <c r="E45" i="53" s="1"/>
  <c r="F45" i="53" s="1"/>
  <c r="D44" i="53"/>
  <c r="D43" i="53"/>
  <c r="E43" i="53" s="1"/>
  <c r="D42" i="53"/>
  <c r="E42" i="53" s="1"/>
  <c r="F42" i="53" s="1"/>
  <c r="D41" i="53"/>
  <c r="E41" i="53" s="1"/>
  <c r="F41" i="53" s="1"/>
  <c r="D40" i="53"/>
  <c r="D38" i="53"/>
  <c r="E38" i="53" s="1"/>
  <c r="F38" i="53" s="1"/>
  <c r="D37" i="53"/>
  <c r="D36" i="53"/>
  <c r="E36" i="53" s="1"/>
  <c r="F36" i="53" s="1"/>
  <c r="D35" i="53"/>
  <c r="D36" i="24"/>
  <c r="D37" i="24"/>
  <c r="E37" i="24" s="1"/>
  <c r="D38" i="24"/>
  <c r="D40" i="24"/>
  <c r="D41" i="24"/>
  <c r="D42" i="24"/>
  <c r="E42" i="24" s="1"/>
  <c r="D43" i="24"/>
  <c r="D44" i="24"/>
  <c r="D45" i="24"/>
  <c r="D46" i="24"/>
  <c r="D35" i="24"/>
  <c r="E35" i="24" s="1"/>
  <c r="F35" i="24" s="1"/>
  <c r="D46" i="112"/>
  <c r="D45" i="112"/>
  <c r="D44" i="112"/>
  <c r="D43" i="112"/>
  <c r="D42" i="112"/>
  <c r="D41" i="112"/>
  <c r="D40" i="112"/>
  <c r="D38" i="112"/>
  <c r="D37" i="112"/>
  <c r="D36" i="112"/>
  <c r="D35" i="112"/>
  <c r="D46" i="111"/>
  <c r="D45" i="111"/>
  <c r="D44" i="111"/>
  <c r="D43" i="111"/>
  <c r="D42" i="111"/>
  <c r="D41" i="111"/>
  <c r="D40" i="111"/>
  <c r="D38" i="111"/>
  <c r="D37" i="111"/>
  <c r="D36" i="111"/>
  <c r="D35" i="111"/>
  <c r="D46" i="110"/>
  <c r="D45" i="110"/>
  <c r="D44" i="110"/>
  <c r="D43" i="110"/>
  <c r="D42" i="110"/>
  <c r="D41" i="110"/>
  <c r="D40" i="110"/>
  <c r="D38" i="110"/>
  <c r="D37" i="110"/>
  <c r="D36" i="110"/>
  <c r="D35" i="110"/>
  <c r="D46" i="96"/>
  <c r="E46" i="139" s="1"/>
  <c r="D45" i="96"/>
  <c r="E45" i="139" s="1"/>
  <c r="D44" i="96"/>
  <c r="E44" i="139" s="1"/>
  <c r="D43" i="96"/>
  <c r="E43" i="139" s="1"/>
  <c r="D42" i="96"/>
  <c r="E42" i="139" s="1"/>
  <c r="D41" i="96"/>
  <c r="E41" i="139" s="1"/>
  <c r="D40" i="96"/>
  <c r="E40" i="139" s="1"/>
  <c r="D38" i="96"/>
  <c r="E38" i="139" s="1"/>
  <c r="D37" i="96"/>
  <c r="E37" i="139" s="1"/>
  <c r="D36" i="96"/>
  <c r="E36" i="139" s="1"/>
  <c r="D35" i="96"/>
  <c r="E35" i="139" s="1"/>
  <c r="D46" i="77"/>
  <c r="D45" i="77"/>
  <c r="E45" i="77" s="1"/>
  <c r="F45" i="77" s="1"/>
  <c r="D44" i="77"/>
  <c r="D43" i="77"/>
  <c r="E43" i="77" s="1"/>
  <c r="F43" i="77" s="1"/>
  <c r="D42" i="77"/>
  <c r="D41" i="77"/>
  <c r="E41" i="77" s="1"/>
  <c r="F41" i="77" s="1"/>
  <c r="D40" i="77"/>
  <c r="D38" i="77"/>
  <c r="E38" i="77" s="1"/>
  <c r="F38" i="77" s="1"/>
  <c r="D37" i="77"/>
  <c r="D36" i="77"/>
  <c r="E36" i="77" s="1"/>
  <c r="D35" i="77"/>
  <c r="D46" i="76"/>
  <c r="D45" i="76"/>
  <c r="D44" i="76"/>
  <c r="D43" i="76"/>
  <c r="D42" i="76"/>
  <c r="D41" i="76"/>
  <c r="D40" i="76"/>
  <c r="D38" i="76"/>
  <c r="D37" i="76"/>
  <c r="D36" i="76"/>
  <c r="D35" i="76"/>
  <c r="D36" i="75"/>
  <c r="D37" i="75"/>
  <c r="D38" i="75"/>
  <c r="D40" i="75"/>
  <c r="D41" i="75"/>
  <c r="D42" i="75"/>
  <c r="D43" i="75"/>
  <c r="D44" i="75"/>
  <c r="D45" i="75"/>
  <c r="D46" i="75"/>
  <c r="D35" i="75"/>
  <c r="D46" i="122"/>
  <c r="D45" i="122"/>
  <c r="D44" i="122"/>
  <c r="D43" i="122"/>
  <c r="D42" i="122"/>
  <c r="D41" i="122"/>
  <c r="D40" i="122"/>
  <c r="D38" i="122"/>
  <c r="D37" i="122"/>
  <c r="D36" i="122"/>
  <c r="D35" i="122"/>
  <c r="D46" i="121"/>
  <c r="D45" i="121"/>
  <c r="D44" i="121"/>
  <c r="D43" i="121"/>
  <c r="D42" i="121"/>
  <c r="D41" i="121"/>
  <c r="D40" i="121"/>
  <c r="D38" i="121"/>
  <c r="D37" i="121"/>
  <c r="D36" i="121"/>
  <c r="D35" i="121"/>
  <c r="D46" i="120"/>
  <c r="D45" i="120"/>
  <c r="D44" i="120"/>
  <c r="D43" i="120"/>
  <c r="D42" i="120"/>
  <c r="D41" i="120"/>
  <c r="D40" i="120"/>
  <c r="D38" i="120"/>
  <c r="D37" i="120"/>
  <c r="D36" i="120"/>
  <c r="D35" i="120"/>
  <c r="D46" i="119"/>
  <c r="E46" i="141" s="1"/>
  <c r="D45" i="119"/>
  <c r="E45" i="141" s="1"/>
  <c r="D44" i="119"/>
  <c r="E44" i="141" s="1"/>
  <c r="D43" i="119"/>
  <c r="E43" i="141" s="1"/>
  <c r="D42" i="119"/>
  <c r="E42" i="141" s="1"/>
  <c r="E42" i="119"/>
  <c r="F42" i="119" s="1"/>
  <c r="D41" i="119"/>
  <c r="E41" i="141" s="1"/>
  <c r="D40" i="119"/>
  <c r="E40" i="141" s="1"/>
  <c r="D38" i="119"/>
  <c r="E38" i="141" s="1"/>
  <c r="D37" i="119"/>
  <c r="E37" i="141" s="1"/>
  <c r="D36" i="119"/>
  <c r="E36" i="141" s="1"/>
  <c r="D35" i="119"/>
  <c r="E35" i="141" s="1"/>
  <c r="D46" i="82"/>
  <c r="D45" i="82"/>
  <c r="H45" i="82" s="1"/>
  <c r="D44" i="82"/>
  <c r="D43" i="82"/>
  <c r="H43" i="82" s="1"/>
  <c r="D42" i="82"/>
  <c r="D41" i="82"/>
  <c r="H41" i="82" s="1"/>
  <c r="D40" i="82"/>
  <c r="D38" i="82"/>
  <c r="H38" i="82" s="1"/>
  <c r="D37" i="82"/>
  <c r="D36" i="82"/>
  <c r="H36" i="82" s="1"/>
  <c r="D35" i="82"/>
  <c r="D46" i="115"/>
  <c r="H46" i="115" s="1"/>
  <c r="D45" i="115"/>
  <c r="D44" i="115"/>
  <c r="H44" i="115" s="1"/>
  <c r="D43" i="115"/>
  <c r="D42" i="115"/>
  <c r="H42" i="115" s="1"/>
  <c r="D41" i="115"/>
  <c r="D40" i="115"/>
  <c r="H40" i="115" s="1"/>
  <c r="D38" i="115"/>
  <c r="D37" i="115"/>
  <c r="H37" i="115" s="1"/>
  <c r="D36" i="115"/>
  <c r="D35" i="115"/>
  <c r="H35" i="115" s="1"/>
  <c r="D36" i="114"/>
  <c r="D37" i="114"/>
  <c r="D38" i="114"/>
  <c r="D40" i="114"/>
  <c r="D41" i="114"/>
  <c r="D42" i="114"/>
  <c r="D43" i="114"/>
  <c r="D44" i="114"/>
  <c r="D45" i="114"/>
  <c r="D46" i="114"/>
  <c r="D35" i="114"/>
  <c r="D46" i="127"/>
  <c r="D45" i="127"/>
  <c r="H45" i="130" s="1"/>
  <c r="D44" i="127"/>
  <c r="D43" i="127"/>
  <c r="D42" i="127"/>
  <c r="D41" i="127"/>
  <c r="H41" i="130" s="1"/>
  <c r="D40" i="127"/>
  <c r="D38" i="127"/>
  <c r="D37" i="127"/>
  <c r="D36" i="127"/>
  <c r="H35" i="130"/>
  <c r="E35" i="127"/>
  <c r="E35" i="126"/>
  <c r="F35" i="126" s="1"/>
  <c r="H46" i="125"/>
  <c r="H45" i="125"/>
  <c r="H44" i="125"/>
  <c r="H42" i="125"/>
  <c r="H40" i="125"/>
  <c r="H37" i="125"/>
  <c r="H36" i="125"/>
  <c r="H35" i="125"/>
  <c r="E35" i="124"/>
  <c r="F35" i="124" s="1"/>
  <c r="F14" i="130"/>
  <c r="H13" i="130"/>
  <c r="F12" i="130"/>
  <c r="F12" i="129"/>
  <c r="F14" i="128"/>
  <c r="H23" i="128"/>
  <c r="F22" i="134"/>
  <c r="I22" i="134" s="1"/>
  <c r="H21" i="128"/>
  <c r="F20" i="134"/>
  <c r="I20" i="134" s="1"/>
  <c r="H19" i="128"/>
  <c r="F18" i="134"/>
  <c r="I18" i="134" s="1"/>
  <c r="H17" i="128"/>
  <c r="F16" i="134"/>
  <c r="I16" i="134" s="1"/>
  <c r="H23" i="126"/>
  <c r="F22" i="126"/>
  <c r="H21" i="126"/>
  <c r="H19" i="126"/>
  <c r="F18" i="126"/>
  <c r="H17" i="126"/>
  <c r="H15" i="126"/>
  <c r="F14" i="126"/>
  <c r="H13" i="126"/>
  <c r="H12" i="126"/>
  <c r="F12" i="125"/>
  <c r="F12" i="124"/>
  <c r="F3" i="130"/>
  <c r="D35" i="51" s="1"/>
  <c r="F3" i="129"/>
  <c r="D34" i="51" s="1"/>
  <c r="F3" i="128"/>
  <c r="D33" i="51" s="1"/>
  <c r="F3" i="127"/>
  <c r="F3" i="126"/>
  <c r="D31" i="51" s="1"/>
  <c r="F3" i="125"/>
  <c r="D30" i="51" s="1"/>
  <c r="F3" i="124"/>
  <c r="D29" i="51" s="1"/>
  <c r="E23" i="122"/>
  <c r="H23" i="122" s="1"/>
  <c r="E22" i="122"/>
  <c r="E21" i="122"/>
  <c r="H21" i="122" s="1"/>
  <c r="E20" i="122"/>
  <c r="E19" i="122"/>
  <c r="H19" i="122" s="1"/>
  <c r="E18" i="122"/>
  <c r="E17" i="122"/>
  <c r="H17" i="122" s="1"/>
  <c r="E16" i="122"/>
  <c r="F16" i="122" s="1"/>
  <c r="E15" i="122"/>
  <c r="H15" i="122" s="1"/>
  <c r="E14" i="122"/>
  <c r="H14" i="122" s="1"/>
  <c r="E13" i="122"/>
  <c r="E23" i="121"/>
  <c r="E22" i="121"/>
  <c r="E21" i="121"/>
  <c r="E20" i="121"/>
  <c r="E19" i="121"/>
  <c r="E18" i="121"/>
  <c r="E17" i="121"/>
  <c r="E16" i="121"/>
  <c r="E15" i="121"/>
  <c r="E14" i="121"/>
  <c r="H14" i="121" s="1"/>
  <c r="E13" i="121"/>
  <c r="H13" i="121" s="1"/>
  <c r="E23" i="120"/>
  <c r="E22" i="120"/>
  <c r="E21" i="120"/>
  <c r="E20" i="120"/>
  <c r="E19" i="120"/>
  <c r="E18" i="120"/>
  <c r="E17" i="120"/>
  <c r="E16" i="120"/>
  <c r="E15" i="120"/>
  <c r="E14" i="120"/>
  <c r="F14" i="120" s="1"/>
  <c r="E13" i="120"/>
  <c r="E23" i="119"/>
  <c r="F23" i="141" s="1"/>
  <c r="G23" i="141" s="1"/>
  <c r="E22" i="119"/>
  <c r="F22" i="141" s="1"/>
  <c r="I22" i="141" s="1"/>
  <c r="E21" i="119"/>
  <c r="F21" i="141" s="1"/>
  <c r="G21" i="141" s="1"/>
  <c r="E20" i="119"/>
  <c r="F20" i="141" s="1"/>
  <c r="I20" i="141" s="1"/>
  <c r="E19" i="119"/>
  <c r="F19" i="141" s="1"/>
  <c r="G19" i="141" s="1"/>
  <c r="E18" i="119"/>
  <c r="F18" i="141" s="1"/>
  <c r="I18" i="141" s="1"/>
  <c r="E17" i="119"/>
  <c r="F17" i="141" s="1"/>
  <c r="G17" i="141" s="1"/>
  <c r="E16" i="119"/>
  <c r="F16" i="141" s="1"/>
  <c r="I16" i="141" s="1"/>
  <c r="E15" i="119"/>
  <c r="F15" i="141" s="1"/>
  <c r="G15" i="141" s="1"/>
  <c r="E14" i="119"/>
  <c r="F14" i="141" s="1"/>
  <c r="E13" i="119"/>
  <c r="F13" i="141" s="1"/>
  <c r="F12" i="141"/>
  <c r="E23" i="82"/>
  <c r="E22" i="82"/>
  <c r="E21" i="82"/>
  <c r="E20" i="82"/>
  <c r="E19" i="82"/>
  <c r="E18" i="82"/>
  <c r="E17" i="82"/>
  <c r="E16" i="82"/>
  <c r="E15" i="82"/>
  <c r="E14" i="82"/>
  <c r="F14" i="82" s="1"/>
  <c r="E23" i="115"/>
  <c r="E22" i="115"/>
  <c r="E21" i="115"/>
  <c r="E20" i="115"/>
  <c r="E19" i="115"/>
  <c r="E18" i="115"/>
  <c r="E17" i="115"/>
  <c r="E16" i="115"/>
  <c r="E15" i="115"/>
  <c r="E14" i="115"/>
  <c r="E13" i="115"/>
  <c r="E13" i="114"/>
  <c r="E14" i="114"/>
  <c r="H14" i="114" s="1"/>
  <c r="E15" i="114"/>
  <c r="E16" i="114"/>
  <c r="E17" i="114"/>
  <c r="E18" i="114"/>
  <c r="E19" i="114"/>
  <c r="E20" i="114"/>
  <c r="E21" i="114"/>
  <c r="E22" i="114"/>
  <c r="E23" i="114"/>
  <c r="E23" i="112"/>
  <c r="E22" i="112"/>
  <c r="E21" i="112"/>
  <c r="E20" i="112"/>
  <c r="E19" i="112"/>
  <c r="E18" i="112"/>
  <c r="E17" i="112"/>
  <c r="E16" i="112"/>
  <c r="E15" i="112"/>
  <c r="E14" i="112"/>
  <c r="E13" i="112"/>
  <c r="E12" i="112"/>
  <c r="F12" i="112" s="1"/>
  <c r="E23" i="111"/>
  <c r="E22" i="111"/>
  <c r="E21" i="111"/>
  <c r="H21" i="111"/>
  <c r="E20" i="111"/>
  <c r="E19" i="111"/>
  <c r="H19" i="111" s="1"/>
  <c r="E18" i="111"/>
  <c r="E17" i="111"/>
  <c r="H17" i="111" s="1"/>
  <c r="E16" i="111"/>
  <c r="F16" i="111" s="1"/>
  <c r="E15" i="111"/>
  <c r="E14" i="111"/>
  <c r="F14" i="111"/>
  <c r="E13" i="111"/>
  <c r="E12" i="111"/>
  <c r="F12" i="111" s="1"/>
  <c r="E23" i="110"/>
  <c r="H23" i="110" s="1"/>
  <c r="E22" i="110"/>
  <c r="E21" i="110"/>
  <c r="H21" i="110" s="1"/>
  <c r="E20" i="110"/>
  <c r="E19" i="110"/>
  <c r="E18" i="110"/>
  <c r="E17" i="110"/>
  <c r="H17" i="110"/>
  <c r="E16" i="110"/>
  <c r="E15" i="110"/>
  <c r="H15" i="110" s="1"/>
  <c r="E14" i="110"/>
  <c r="E13" i="110"/>
  <c r="F13" i="110" s="1"/>
  <c r="E12" i="110"/>
  <c r="E23" i="96"/>
  <c r="F23" i="139" s="1"/>
  <c r="G23" i="139" s="1"/>
  <c r="E22" i="96"/>
  <c r="F22" i="139" s="1"/>
  <c r="G22" i="139" s="1"/>
  <c r="E21" i="96"/>
  <c r="F21" i="139" s="1"/>
  <c r="I21" i="139" s="1"/>
  <c r="E20" i="96"/>
  <c r="F20" i="139" s="1"/>
  <c r="I20" i="139" s="1"/>
  <c r="E19" i="96"/>
  <c r="F19" i="139" s="1"/>
  <c r="I19" i="139" s="1"/>
  <c r="E18" i="96"/>
  <c r="F18" i="139" s="1"/>
  <c r="I18" i="139" s="1"/>
  <c r="E17" i="96"/>
  <c r="F17" i="139" s="1"/>
  <c r="I17" i="139" s="1"/>
  <c r="E16" i="96"/>
  <c r="F16" i="139" s="1"/>
  <c r="I16" i="139" s="1"/>
  <c r="E15" i="96"/>
  <c r="F15" i="139" s="1"/>
  <c r="G15" i="139" s="1"/>
  <c r="E14" i="96"/>
  <c r="F14" i="139" s="1"/>
  <c r="E13" i="96"/>
  <c r="F13" i="139" s="1"/>
  <c r="E12" i="96"/>
  <c r="F12" i="139" s="1"/>
  <c r="E23" i="77"/>
  <c r="E22" i="77"/>
  <c r="E21" i="77"/>
  <c r="E20" i="77"/>
  <c r="E19" i="77"/>
  <c r="E18" i="77"/>
  <c r="E17" i="77"/>
  <c r="E16" i="77"/>
  <c r="E15" i="77"/>
  <c r="E14" i="77"/>
  <c r="E13" i="77"/>
  <c r="E12" i="77"/>
  <c r="F12" i="77" s="1"/>
  <c r="E23" i="76"/>
  <c r="E22" i="76"/>
  <c r="F22" i="76" s="1"/>
  <c r="E21" i="76"/>
  <c r="E20" i="76"/>
  <c r="F20" i="76" s="1"/>
  <c r="E19" i="76"/>
  <c r="E18" i="76"/>
  <c r="F18" i="76" s="1"/>
  <c r="E17" i="76"/>
  <c r="E16" i="76"/>
  <c r="F16" i="76" s="1"/>
  <c r="E15" i="76"/>
  <c r="E14" i="76"/>
  <c r="F14" i="76" s="1"/>
  <c r="E13" i="76"/>
  <c r="E12" i="76"/>
  <c r="F12" i="76" s="1"/>
  <c r="H23" i="111"/>
  <c r="H15" i="111"/>
  <c r="H19" i="110"/>
  <c r="H23" i="77"/>
  <c r="H21" i="77"/>
  <c r="H19" i="77"/>
  <c r="H17" i="77"/>
  <c r="F13" i="77"/>
  <c r="E13" i="75"/>
  <c r="E14" i="75"/>
  <c r="E15" i="75"/>
  <c r="E16" i="75"/>
  <c r="E17" i="75"/>
  <c r="E18" i="75"/>
  <c r="E19" i="75"/>
  <c r="E20" i="75"/>
  <c r="E21" i="75"/>
  <c r="E22" i="75"/>
  <c r="E23" i="75"/>
  <c r="E12" i="75"/>
  <c r="F3" i="112"/>
  <c r="D19" i="51" s="1"/>
  <c r="F3" i="111"/>
  <c r="D18" i="51" s="1"/>
  <c r="F3" i="110"/>
  <c r="D17" i="51" s="1"/>
  <c r="F3" i="96"/>
  <c r="D16" i="51" s="1"/>
  <c r="F3" i="77"/>
  <c r="D15" i="51" s="1"/>
  <c r="F3" i="76"/>
  <c r="D14" i="51" s="1"/>
  <c r="F3" i="75"/>
  <c r="D13" i="51" s="1"/>
  <c r="E23" i="71"/>
  <c r="E22" i="71"/>
  <c r="E21" i="71"/>
  <c r="E20" i="71"/>
  <c r="E19" i="71"/>
  <c r="E18" i="71"/>
  <c r="E17" i="71"/>
  <c r="E16" i="71"/>
  <c r="E15" i="71"/>
  <c r="H15" i="71" s="1"/>
  <c r="E14" i="71"/>
  <c r="F12" i="71"/>
  <c r="E23" i="70"/>
  <c r="E22" i="70"/>
  <c r="E21" i="70"/>
  <c r="E20" i="70"/>
  <c r="E19" i="70"/>
  <c r="E18" i="70"/>
  <c r="E17" i="70"/>
  <c r="E16" i="70"/>
  <c r="F16" i="70" s="1"/>
  <c r="E15" i="70"/>
  <c r="F15" i="70" s="1"/>
  <c r="E14" i="70"/>
  <c r="F14" i="70" s="1"/>
  <c r="F12" i="70"/>
  <c r="E23" i="69"/>
  <c r="F23" i="69" s="1"/>
  <c r="E22" i="69"/>
  <c r="E21" i="69"/>
  <c r="F21" i="69" s="1"/>
  <c r="E20" i="69"/>
  <c r="E19" i="69"/>
  <c r="F19" i="69" s="1"/>
  <c r="E18" i="69"/>
  <c r="E17" i="69"/>
  <c r="F17" i="69" s="1"/>
  <c r="E16" i="69"/>
  <c r="F16" i="69" s="1"/>
  <c r="E15" i="69"/>
  <c r="E14" i="69"/>
  <c r="F13" i="69"/>
  <c r="E23" i="108"/>
  <c r="F23" i="137" s="1"/>
  <c r="E22" i="108"/>
  <c r="F22" i="137" s="1"/>
  <c r="E21" i="108"/>
  <c r="F21" i="137" s="1"/>
  <c r="E20" i="108"/>
  <c r="F20" i="137" s="1"/>
  <c r="E19" i="108"/>
  <c r="F19" i="137" s="1"/>
  <c r="E18" i="108"/>
  <c r="F18" i="137" s="1"/>
  <c r="G18" i="137" s="1"/>
  <c r="E17" i="108"/>
  <c r="F17" i="137" s="1"/>
  <c r="E16" i="108"/>
  <c r="F16" i="137" s="1"/>
  <c r="G16" i="137" s="1"/>
  <c r="E15" i="108"/>
  <c r="F15" i="137" s="1"/>
  <c r="E14" i="108"/>
  <c r="F14" i="137" s="1"/>
  <c r="G14" i="137" s="1"/>
  <c r="F13" i="137"/>
  <c r="I13" i="137" s="1"/>
  <c r="E23" i="93"/>
  <c r="E22" i="93"/>
  <c r="F22" i="93" s="1"/>
  <c r="E21" i="93"/>
  <c r="E20" i="93"/>
  <c r="F20" i="93" s="1"/>
  <c r="E19" i="93"/>
  <c r="E18" i="93"/>
  <c r="F18" i="93" s="1"/>
  <c r="E17" i="93"/>
  <c r="E16" i="93"/>
  <c r="F16" i="93" s="1"/>
  <c r="E15" i="93"/>
  <c r="E14" i="93"/>
  <c r="F14" i="93" s="1"/>
  <c r="E23" i="53"/>
  <c r="E22" i="53"/>
  <c r="E21" i="53"/>
  <c r="E20" i="53"/>
  <c r="E19" i="53"/>
  <c r="E18" i="53"/>
  <c r="E17" i="53"/>
  <c r="E16" i="53"/>
  <c r="E15" i="53"/>
  <c r="F14" i="53"/>
  <c r="F12" i="53"/>
  <c r="E14" i="24"/>
  <c r="F14" i="24" s="1"/>
  <c r="E15" i="24"/>
  <c r="E16" i="24"/>
  <c r="H16" i="24" s="1"/>
  <c r="E17" i="24"/>
  <c r="E18" i="24"/>
  <c r="E19" i="24"/>
  <c r="E20" i="24"/>
  <c r="F20" i="24" s="1"/>
  <c r="E21" i="24"/>
  <c r="E22" i="24"/>
  <c r="E23" i="24"/>
  <c r="F3" i="71"/>
  <c r="D11" i="51" s="1"/>
  <c r="F3" i="70"/>
  <c r="D10" i="51" s="1"/>
  <c r="F3" i="69"/>
  <c r="D9" i="51" s="1"/>
  <c r="F3" i="108"/>
  <c r="D8" i="51" s="1"/>
  <c r="F3" i="93"/>
  <c r="D7" i="51" s="1"/>
  <c r="F3" i="53"/>
  <c r="D6" i="51" s="1"/>
  <c r="F3" i="24"/>
  <c r="D5" i="51" s="1"/>
  <c r="B4" i="23"/>
  <c r="B4" i="127" s="1"/>
  <c r="B3" i="23"/>
  <c r="B3" i="127" s="1"/>
  <c r="C10" i="132"/>
  <c r="C9" i="132"/>
  <c r="E35" i="23"/>
  <c r="D54" i="132"/>
  <c r="D53" i="132"/>
  <c r="D52" i="132"/>
  <c r="D51" i="132"/>
  <c r="D49" i="132"/>
  <c r="D48" i="132"/>
  <c r="D47" i="132"/>
  <c r="D46" i="132"/>
  <c r="D43" i="132"/>
  <c r="D42" i="132"/>
  <c r="D41" i="132"/>
  <c r="D40" i="132"/>
  <c r="D38" i="132"/>
  <c r="D37" i="132"/>
  <c r="D36" i="132"/>
  <c r="D35" i="132"/>
  <c r="D32" i="132"/>
  <c r="D31" i="132"/>
  <c r="D30" i="132"/>
  <c r="D29" i="132"/>
  <c r="D27" i="132"/>
  <c r="D26" i="132"/>
  <c r="D25" i="132"/>
  <c r="D24" i="132"/>
  <c r="D21" i="132"/>
  <c r="D20" i="132"/>
  <c r="D19" i="132"/>
  <c r="D18" i="132"/>
  <c r="C46" i="132"/>
  <c r="C51" i="132" s="1"/>
  <c r="C35" i="132"/>
  <c r="C40" i="132" s="1"/>
  <c r="C24" i="132"/>
  <c r="C29" i="132" s="1"/>
  <c r="C13" i="132"/>
  <c r="C18" i="132" s="1"/>
  <c r="D16" i="132"/>
  <c r="D15" i="132"/>
  <c r="D14" i="132"/>
  <c r="H12" i="130"/>
  <c r="H14" i="130"/>
  <c r="I14" i="130" s="1"/>
  <c r="H26" i="130"/>
  <c r="H27" i="130"/>
  <c r="H28" i="130"/>
  <c r="H29" i="130"/>
  <c r="H30" i="130"/>
  <c r="H31" i="130"/>
  <c r="H14" i="129"/>
  <c r="H26" i="129"/>
  <c r="H27" i="129"/>
  <c r="H28" i="129"/>
  <c r="I28" i="129" s="1"/>
  <c r="H29" i="129"/>
  <c r="H30" i="129"/>
  <c r="I30" i="129" s="1"/>
  <c r="H31" i="129"/>
  <c r="H13" i="128"/>
  <c r="H26" i="128"/>
  <c r="H27" i="128"/>
  <c r="H28" i="128"/>
  <c r="H29" i="128"/>
  <c r="H30" i="128"/>
  <c r="H31" i="128"/>
  <c r="H13" i="127"/>
  <c r="H15" i="127"/>
  <c r="H16" i="127"/>
  <c r="H17" i="127"/>
  <c r="H18" i="127"/>
  <c r="H19" i="127"/>
  <c r="H20" i="127"/>
  <c r="H21" i="127"/>
  <c r="H22" i="127"/>
  <c r="H23" i="127"/>
  <c r="H26" i="127"/>
  <c r="H27" i="127"/>
  <c r="I27" i="134" s="1"/>
  <c r="H28" i="127"/>
  <c r="H29" i="127"/>
  <c r="I29" i="134" s="1"/>
  <c r="H30" i="127"/>
  <c r="H31" i="127"/>
  <c r="I31" i="134" s="1"/>
  <c r="H35" i="127"/>
  <c r="H37" i="127"/>
  <c r="H40" i="127"/>
  <c r="H42" i="127"/>
  <c r="H44" i="127"/>
  <c r="H46" i="127"/>
  <c r="H14" i="126"/>
  <c r="H16" i="126"/>
  <c r="H18" i="126"/>
  <c r="H20" i="126"/>
  <c r="H22" i="126"/>
  <c r="H26" i="126"/>
  <c r="H27" i="126"/>
  <c r="H28" i="126"/>
  <c r="H29" i="126"/>
  <c r="H30" i="126"/>
  <c r="H31" i="126"/>
  <c r="H36" i="126"/>
  <c r="H38" i="126"/>
  <c r="H41" i="126"/>
  <c r="H43" i="126"/>
  <c r="H45" i="126"/>
  <c r="H13" i="125"/>
  <c r="H14" i="125"/>
  <c r="H15" i="125"/>
  <c r="H16" i="125"/>
  <c r="H17" i="125"/>
  <c r="H18" i="125"/>
  <c r="H19" i="125"/>
  <c r="H20" i="125"/>
  <c r="H21" i="125"/>
  <c r="H22" i="125"/>
  <c r="H23" i="125"/>
  <c r="H26" i="125"/>
  <c r="H27" i="125"/>
  <c r="I27" i="125" s="1"/>
  <c r="H28" i="125"/>
  <c r="H29" i="125"/>
  <c r="I29" i="125" s="1"/>
  <c r="H30" i="125"/>
  <c r="H31" i="125"/>
  <c r="I31" i="125" s="1"/>
  <c r="H38" i="125"/>
  <c r="H41" i="125"/>
  <c r="H43" i="125"/>
  <c r="H13" i="124"/>
  <c r="H15" i="124"/>
  <c r="H17" i="124"/>
  <c r="H19" i="124"/>
  <c r="H21" i="124"/>
  <c r="H23" i="124"/>
  <c r="H26" i="124"/>
  <c r="H27" i="124"/>
  <c r="H28" i="124"/>
  <c r="I28" i="124" s="1"/>
  <c r="H29" i="124"/>
  <c r="H30" i="124"/>
  <c r="I30" i="124" s="1"/>
  <c r="H31" i="124"/>
  <c r="H35" i="124"/>
  <c r="H36" i="124"/>
  <c r="H37" i="124"/>
  <c r="H38" i="124"/>
  <c r="H40" i="124"/>
  <c r="H47" i="124" s="1"/>
  <c r="H41" i="124"/>
  <c r="H42" i="124"/>
  <c r="H43" i="124"/>
  <c r="H44" i="124"/>
  <c r="H45" i="124"/>
  <c r="H46" i="124"/>
  <c r="H12" i="123"/>
  <c r="H13" i="123"/>
  <c r="H14" i="123"/>
  <c r="H15" i="123"/>
  <c r="H16" i="123"/>
  <c r="H17" i="123"/>
  <c r="H18" i="123"/>
  <c r="H19" i="123"/>
  <c r="H20" i="123"/>
  <c r="H21" i="123"/>
  <c r="H22" i="123"/>
  <c r="H23" i="123"/>
  <c r="H26" i="123"/>
  <c r="H27" i="123"/>
  <c r="I27" i="135" s="1"/>
  <c r="H28" i="123"/>
  <c r="H29" i="123"/>
  <c r="I29" i="135" s="1"/>
  <c r="H30" i="123"/>
  <c r="H31" i="123"/>
  <c r="I31" i="135" s="1"/>
  <c r="H35" i="123"/>
  <c r="H36" i="123"/>
  <c r="H37" i="123"/>
  <c r="H38" i="123"/>
  <c r="H40" i="123"/>
  <c r="H41" i="123"/>
  <c r="H42" i="123"/>
  <c r="H43" i="123"/>
  <c r="H44" i="123"/>
  <c r="H45" i="123"/>
  <c r="H46" i="123"/>
  <c r="H12" i="122"/>
  <c r="H16" i="122"/>
  <c r="H18" i="122"/>
  <c r="H20" i="122"/>
  <c r="H22" i="122"/>
  <c r="H26" i="122"/>
  <c r="H27" i="122"/>
  <c r="H28" i="122"/>
  <c r="H29" i="122"/>
  <c r="H30" i="122"/>
  <c r="H31" i="122"/>
  <c r="H33" i="122"/>
  <c r="H35" i="122"/>
  <c r="H36" i="122"/>
  <c r="H37" i="122"/>
  <c r="H38" i="122"/>
  <c r="H40" i="122"/>
  <c r="H41" i="122"/>
  <c r="H42" i="122"/>
  <c r="H43" i="122"/>
  <c r="H44" i="122"/>
  <c r="H45" i="122"/>
  <c r="H46" i="122"/>
  <c r="H12" i="121"/>
  <c r="H15" i="121"/>
  <c r="H16" i="121"/>
  <c r="H17" i="121"/>
  <c r="H18" i="121"/>
  <c r="H19" i="121"/>
  <c r="H20" i="121"/>
  <c r="H21" i="121"/>
  <c r="H22" i="121"/>
  <c r="H23" i="121"/>
  <c r="H26" i="121"/>
  <c r="H27" i="121"/>
  <c r="H28" i="121"/>
  <c r="H29" i="121"/>
  <c r="H30" i="121"/>
  <c r="H31" i="121"/>
  <c r="H35" i="121"/>
  <c r="H36" i="121"/>
  <c r="H37" i="121"/>
  <c r="H38" i="121"/>
  <c r="H40" i="121"/>
  <c r="H41" i="121"/>
  <c r="H42" i="121"/>
  <c r="H43" i="121"/>
  <c r="H44" i="121"/>
  <c r="H45" i="121"/>
  <c r="H46" i="121"/>
  <c r="H12" i="120"/>
  <c r="H13" i="120"/>
  <c r="H14" i="120"/>
  <c r="H15" i="120"/>
  <c r="H16" i="120"/>
  <c r="H17" i="120"/>
  <c r="H18" i="120"/>
  <c r="H19" i="120"/>
  <c r="H20" i="120"/>
  <c r="H21" i="120"/>
  <c r="H22" i="120"/>
  <c r="H23" i="120"/>
  <c r="H26" i="120"/>
  <c r="H27" i="120"/>
  <c r="H28" i="120"/>
  <c r="H29" i="120"/>
  <c r="H30" i="120"/>
  <c r="H31" i="120"/>
  <c r="H35" i="120"/>
  <c r="H36" i="120"/>
  <c r="H37" i="120"/>
  <c r="H38" i="120"/>
  <c r="H40" i="120"/>
  <c r="H41" i="120"/>
  <c r="H42" i="120"/>
  <c r="H43" i="120"/>
  <c r="H44" i="120"/>
  <c r="H45" i="120"/>
  <c r="H46" i="120"/>
  <c r="H12" i="119"/>
  <c r="H13" i="119"/>
  <c r="H15" i="119"/>
  <c r="H16" i="119"/>
  <c r="H17" i="119"/>
  <c r="H18" i="119"/>
  <c r="H19" i="119"/>
  <c r="H20" i="119"/>
  <c r="H21" i="119"/>
  <c r="H22" i="119"/>
  <c r="H23" i="119"/>
  <c r="H26" i="119"/>
  <c r="H27" i="119"/>
  <c r="H28" i="119"/>
  <c r="I28" i="141" s="1"/>
  <c r="H29" i="119"/>
  <c r="H30" i="119"/>
  <c r="I30" i="141" s="1"/>
  <c r="H31" i="119"/>
  <c r="H35" i="119"/>
  <c r="I35" i="141" s="1"/>
  <c r="H36" i="119"/>
  <c r="I36" i="141" s="1"/>
  <c r="H38" i="119"/>
  <c r="H40" i="119"/>
  <c r="I40" i="141" s="1"/>
  <c r="H41" i="119"/>
  <c r="H42" i="119"/>
  <c r="I42" i="141" s="1"/>
  <c r="H43" i="119"/>
  <c r="H44" i="119"/>
  <c r="I44" i="141" s="1"/>
  <c r="H45" i="119"/>
  <c r="H12" i="82"/>
  <c r="H13" i="82"/>
  <c r="H14" i="82"/>
  <c r="H15" i="82"/>
  <c r="H16" i="82"/>
  <c r="H17" i="82"/>
  <c r="H18" i="82"/>
  <c r="H19" i="82"/>
  <c r="H20" i="82"/>
  <c r="H21" i="82"/>
  <c r="H22" i="82"/>
  <c r="H23" i="82"/>
  <c r="H26" i="82"/>
  <c r="H27" i="82"/>
  <c r="H28" i="82"/>
  <c r="H29" i="82"/>
  <c r="H30" i="82"/>
  <c r="H31" i="82"/>
  <c r="H35" i="82"/>
  <c r="I35" i="82" s="1"/>
  <c r="H37" i="82"/>
  <c r="H40" i="82"/>
  <c r="H42" i="82"/>
  <c r="H44" i="82"/>
  <c r="H46" i="82"/>
  <c r="H12" i="115"/>
  <c r="H13" i="115"/>
  <c r="H14" i="115"/>
  <c r="H15" i="115"/>
  <c r="H16" i="115"/>
  <c r="H17" i="115"/>
  <c r="H18" i="115"/>
  <c r="H19" i="115"/>
  <c r="H20" i="115"/>
  <c r="H21" i="115"/>
  <c r="H22" i="115"/>
  <c r="H23" i="115"/>
  <c r="H26" i="115"/>
  <c r="H27" i="115"/>
  <c r="H28" i="115"/>
  <c r="H33" i="115" s="1"/>
  <c r="H29" i="115"/>
  <c r="H30" i="115"/>
  <c r="H31" i="115"/>
  <c r="H36" i="115"/>
  <c r="H38" i="115"/>
  <c r="H41" i="115"/>
  <c r="H43" i="115"/>
  <c r="H45" i="115"/>
  <c r="H12" i="114"/>
  <c r="H13" i="114"/>
  <c r="H15" i="114"/>
  <c r="H16" i="114"/>
  <c r="H17" i="114"/>
  <c r="H18" i="114"/>
  <c r="H19" i="114"/>
  <c r="H20" i="114"/>
  <c r="H21" i="114"/>
  <c r="H22" i="114"/>
  <c r="H23" i="114"/>
  <c r="H26" i="114"/>
  <c r="H27" i="114"/>
  <c r="H28" i="114"/>
  <c r="H29" i="114"/>
  <c r="H30" i="114"/>
  <c r="H31" i="114"/>
  <c r="H35" i="114"/>
  <c r="H47" i="114" s="1"/>
  <c r="H36" i="114"/>
  <c r="H37" i="114"/>
  <c r="H38" i="114"/>
  <c r="H40" i="114"/>
  <c r="H41" i="114"/>
  <c r="H42" i="114"/>
  <c r="H43" i="114"/>
  <c r="H44" i="114"/>
  <c r="H45" i="114"/>
  <c r="H46" i="114"/>
  <c r="H12" i="113"/>
  <c r="H13" i="113"/>
  <c r="H14" i="113"/>
  <c r="H15" i="113"/>
  <c r="H16" i="113"/>
  <c r="H17" i="113"/>
  <c r="H18" i="113"/>
  <c r="H19" i="113"/>
  <c r="H20" i="113"/>
  <c r="H21" i="113"/>
  <c r="H22" i="113"/>
  <c r="H23" i="113"/>
  <c r="H26" i="113"/>
  <c r="H27" i="113"/>
  <c r="H28" i="113"/>
  <c r="H29" i="113"/>
  <c r="H30" i="113"/>
  <c r="I30" i="140" s="1"/>
  <c r="H31" i="113"/>
  <c r="H35" i="113"/>
  <c r="H36" i="113"/>
  <c r="H37" i="113"/>
  <c r="H38" i="113"/>
  <c r="H40" i="113"/>
  <c r="H41" i="113"/>
  <c r="H42" i="113"/>
  <c r="H43" i="113"/>
  <c r="H44" i="113"/>
  <c r="H45" i="113"/>
  <c r="H46" i="113"/>
  <c r="F13" i="130"/>
  <c r="F26" i="130"/>
  <c r="F27" i="130"/>
  <c r="F28" i="130"/>
  <c r="F29" i="130"/>
  <c r="F30" i="130"/>
  <c r="F31" i="130"/>
  <c r="E41" i="130"/>
  <c r="F41" i="130" s="1"/>
  <c r="E45" i="130"/>
  <c r="F45" i="130" s="1"/>
  <c r="I45" i="130" s="1"/>
  <c r="F50" i="130"/>
  <c r="F51" i="130"/>
  <c r="F52" i="130"/>
  <c r="F55" i="130"/>
  <c r="F57" i="130"/>
  <c r="F59" i="130"/>
  <c r="F14" i="129"/>
  <c r="I14" i="129" s="1"/>
  <c r="F26" i="129"/>
  <c r="I26" i="129" s="1"/>
  <c r="F27" i="129"/>
  <c r="I27" i="129" s="1"/>
  <c r="F28" i="129"/>
  <c r="F29" i="129"/>
  <c r="I29" i="129" s="1"/>
  <c r="F30" i="129"/>
  <c r="F31" i="129"/>
  <c r="I31" i="129" s="1"/>
  <c r="F50" i="129"/>
  <c r="F51" i="129"/>
  <c r="F52" i="129"/>
  <c r="F55" i="129"/>
  <c r="F57" i="129"/>
  <c r="F59" i="129"/>
  <c r="F13" i="128"/>
  <c r="I13" i="128" s="1"/>
  <c r="F17" i="128"/>
  <c r="F21" i="128"/>
  <c r="I21" i="128" s="1"/>
  <c r="F26" i="128"/>
  <c r="F27" i="128"/>
  <c r="F28" i="128"/>
  <c r="F29" i="128"/>
  <c r="F30" i="128"/>
  <c r="F31" i="128"/>
  <c r="F50" i="128"/>
  <c r="F51" i="128"/>
  <c r="F52" i="128"/>
  <c r="F55" i="128"/>
  <c r="F57" i="128"/>
  <c r="F59" i="128"/>
  <c r="F13" i="127"/>
  <c r="I13" i="127" s="1"/>
  <c r="F14" i="127"/>
  <c r="F15" i="127"/>
  <c r="F16" i="127"/>
  <c r="F17" i="127"/>
  <c r="F18" i="127"/>
  <c r="F19" i="127"/>
  <c r="F20" i="127"/>
  <c r="F21" i="127"/>
  <c r="F22" i="127"/>
  <c r="F23" i="127"/>
  <c r="F26" i="127"/>
  <c r="F27" i="127"/>
  <c r="F28" i="127"/>
  <c r="F29" i="127"/>
  <c r="F30" i="127"/>
  <c r="F31" i="127"/>
  <c r="E37" i="127"/>
  <c r="F37" i="127" s="1"/>
  <c r="E42" i="127"/>
  <c r="F42" i="127" s="1"/>
  <c r="E44" i="127"/>
  <c r="F44" i="127" s="1"/>
  <c r="E46" i="127"/>
  <c r="F46" i="127" s="1"/>
  <c r="F50" i="127"/>
  <c r="G50" i="134" s="1"/>
  <c r="F51" i="127"/>
  <c r="G51" i="134" s="1"/>
  <c r="F52" i="127"/>
  <c r="F55" i="127"/>
  <c r="F57" i="127"/>
  <c r="F59" i="127"/>
  <c r="F13" i="126"/>
  <c r="F15" i="126"/>
  <c r="I15" i="126" s="1"/>
  <c r="F16" i="126"/>
  <c r="F17" i="126"/>
  <c r="F19" i="126"/>
  <c r="F20" i="126"/>
  <c r="I20" i="126" s="1"/>
  <c r="F21" i="126"/>
  <c r="F23" i="126"/>
  <c r="I23" i="126" s="1"/>
  <c r="F26" i="126"/>
  <c r="F27" i="126"/>
  <c r="F28" i="126"/>
  <c r="F29" i="126"/>
  <c r="F30" i="126"/>
  <c r="F31" i="126"/>
  <c r="E36" i="126"/>
  <c r="F36" i="126" s="1"/>
  <c r="I36" i="126" s="1"/>
  <c r="E38" i="126"/>
  <c r="F38" i="126" s="1"/>
  <c r="I38" i="126" s="1"/>
  <c r="E41" i="126"/>
  <c r="F41" i="126" s="1"/>
  <c r="I41" i="126" s="1"/>
  <c r="E43" i="126"/>
  <c r="F43" i="126" s="1"/>
  <c r="I43" i="126" s="1"/>
  <c r="E45" i="126"/>
  <c r="F45" i="126" s="1"/>
  <c r="I45" i="126" s="1"/>
  <c r="F50" i="126"/>
  <c r="F51" i="126"/>
  <c r="F52" i="126"/>
  <c r="F55" i="126"/>
  <c r="F57" i="126"/>
  <c r="F59" i="126"/>
  <c r="F13" i="125"/>
  <c r="F14" i="125"/>
  <c r="I14" i="125" s="1"/>
  <c r="F15" i="125"/>
  <c r="F16" i="125"/>
  <c r="F17" i="125"/>
  <c r="F18" i="125"/>
  <c r="F19" i="125"/>
  <c r="F20" i="125"/>
  <c r="F21" i="125"/>
  <c r="F22" i="125"/>
  <c r="F23" i="125"/>
  <c r="F26" i="125"/>
  <c r="F27" i="125"/>
  <c r="F28" i="125"/>
  <c r="I28" i="125" s="1"/>
  <c r="F29" i="125"/>
  <c r="F30" i="125"/>
  <c r="I30" i="125" s="1"/>
  <c r="F31" i="125"/>
  <c r="E38" i="125"/>
  <c r="F38" i="125" s="1"/>
  <c r="I38" i="125" s="1"/>
  <c r="E41" i="125"/>
  <c r="F41" i="125" s="1"/>
  <c r="I41" i="125" s="1"/>
  <c r="E43" i="125"/>
  <c r="F43" i="125" s="1"/>
  <c r="I43" i="125" s="1"/>
  <c r="F50" i="125"/>
  <c r="F51" i="125"/>
  <c r="F52" i="125"/>
  <c r="F55" i="125"/>
  <c r="F57" i="125"/>
  <c r="F59" i="125"/>
  <c r="F13" i="124"/>
  <c r="F15" i="124"/>
  <c r="F17" i="124"/>
  <c r="F19" i="124"/>
  <c r="F21" i="124"/>
  <c r="F23" i="124"/>
  <c r="F26" i="124"/>
  <c r="F27" i="124"/>
  <c r="I27" i="124" s="1"/>
  <c r="F28" i="124"/>
  <c r="F29" i="124"/>
  <c r="I29" i="124" s="1"/>
  <c r="F30" i="124"/>
  <c r="F31" i="124"/>
  <c r="I31" i="124" s="1"/>
  <c r="E36" i="124"/>
  <c r="F36" i="124" s="1"/>
  <c r="E37" i="124"/>
  <c r="F37" i="124" s="1"/>
  <c r="E38" i="124"/>
  <c r="E40" i="124"/>
  <c r="F40" i="124" s="1"/>
  <c r="E41" i="124"/>
  <c r="E42" i="124"/>
  <c r="F42" i="124" s="1"/>
  <c r="E43" i="124"/>
  <c r="E44" i="124"/>
  <c r="F44" i="124" s="1"/>
  <c r="E45" i="124"/>
  <c r="F45" i="124" s="1"/>
  <c r="E46" i="124"/>
  <c r="F46" i="124" s="1"/>
  <c r="F50" i="124"/>
  <c r="F51" i="124"/>
  <c r="F52" i="124"/>
  <c r="F55" i="124"/>
  <c r="F57" i="124"/>
  <c r="F59" i="124"/>
  <c r="F12" i="123"/>
  <c r="F13" i="123"/>
  <c r="F14" i="123"/>
  <c r="F15" i="123"/>
  <c r="F16" i="123"/>
  <c r="F17" i="123"/>
  <c r="F18" i="123"/>
  <c r="F19" i="123"/>
  <c r="F20" i="123"/>
  <c r="F21" i="123"/>
  <c r="F22" i="123"/>
  <c r="F23" i="123"/>
  <c r="F26" i="123"/>
  <c r="G26" i="135" s="1"/>
  <c r="F27" i="123"/>
  <c r="F28" i="123"/>
  <c r="F29" i="123"/>
  <c r="G29" i="135" s="1"/>
  <c r="J29" i="135" s="1"/>
  <c r="F30" i="123"/>
  <c r="F31" i="123"/>
  <c r="G31" i="135" s="1"/>
  <c r="J31" i="135" s="1"/>
  <c r="E35" i="123"/>
  <c r="F35" i="123" s="1"/>
  <c r="E36" i="123"/>
  <c r="F36" i="123"/>
  <c r="E37" i="123"/>
  <c r="F37" i="123"/>
  <c r="E38" i="123"/>
  <c r="F38" i="123"/>
  <c r="E40" i="123"/>
  <c r="F40" i="123"/>
  <c r="E41" i="123"/>
  <c r="F41" i="123"/>
  <c r="E42" i="123"/>
  <c r="F42" i="123"/>
  <c r="E43" i="123"/>
  <c r="F43" i="123"/>
  <c r="E44" i="123"/>
  <c r="F44" i="123"/>
  <c r="E45" i="123"/>
  <c r="F45" i="123"/>
  <c r="E46" i="123"/>
  <c r="F46" i="123"/>
  <c r="F50" i="123"/>
  <c r="G50" i="135" s="1"/>
  <c r="F51" i="123"/>
  <c r="G51" i="135" s="1"/>
  <c r="F52" i="123"/>
  <c r="F55" i="123"/>
  <c r="F57" i="123"/>
  <c r="F59" i="123"/>
  <c r="F12" i="122"/>
  <c r="F14" i="122"/>
  <c r="F18" i="122"/>
  <c r="F20" i="122"/>
  <c r="F22" i="122"/>
  <c r="F26" i="122"/>
  <c r="F27" i="122"/>
  <c r="F28" i="122"/>
  <c r="F29" i="122"/>
  <c r="F30" i="122"/>
  <c r="F31" i="122"/>
  <c r="E35" i="122"/>
  <c r="F35" i="122" s="1"/>
  <c r="E36" i="122"/>
  <c r="F36" i="122" s="1"/>
  <c r="I36" i="122" s="1"/>
  <c r="E37" i="122"/>
  <c r="F37" i="122" s="1"/>
  <c r="I37" i="122" s="1"/>
  <c r="E38" i="122"/>
  <c r="F38" i="122" s="1"/>
  <c r="I38" i="122" s="1"/>
  <c r="E40" i="122"/>
  <c r="F40" i="122" s="1"/>
  <c r="I40" i="122" s="1"/>
  <c r="E41" i="122"/>
  <c r="F41" i="122" s="1"/>
  <c r="I41" i="122" s="1"/>
  <c r="E42" i="122"/>
  <c r="F42" i="122" s="1"/>
  <c r="I42" i="122" s="1"/>
  <c r="E43" i="122"/>
  <c r="F43" i="122"/>
  <c r="I43" i="122" s="1"/>
  <c r="E44" i="122"/>
  <c r="F44" i="122" s="1"/>
  <c r="I44" i="122" s="1"/>
  <c r="E45" i="122"/>
  <c r="F45" i="122" s="1"/>
  <c r="I45" i="122" s="1"/>
  <c r="E46" i="122"/>
  <c r="F46" i="122" s="1"/>
  <c r="I46" i="122" s="1"/>
  <c r="F50" i="122"/>
  <c r="F51" i="122"/>
  <c r="F52" i="122"/>
  <c r="F55" i="122"/>
  <c r="F57" i="122"/>
  <c r="F59" i="122"/>
  <c r="F12" i="121"/>
  <c r="I12" i="121" s="1"/>
  <c r="F14" i="121"/>
  <c r="F15" i="121"/>
  <c r="F16" i="121"/>
  <c r="F17" i="121"/>
  <c r="F18" i="121"/>
  <c r="F19" i="121"/>
  <c r="F20" i="121"/>
  <c r="F21" i="121"/>
  <c r="F22" i="121"/>
  <c r="F23" i="121"/>
  <c r="F26" i="121"/>
  <c r="I26" i="121" s="1"/>
  <c r="F27" i="121"/>
  <c r="I27" i="121" s="1"/>
  <c r="F28" i="121"/>
  <c r="F29" i="121"/>
  <c r="I29" i="121" s="1"/>
  <c r="F30" i="121"/>
  <c r="F31" i="121"/>
  <c r="I31" i="121" s="1"/>
  <c r="E35" i="121"/>
  <c r="F35" i="121" s="1"/>
  <c r="E36" i="121"/>
  <c r="F36" i="121" s="1"/>
  <c r="I36" i="121" s="1"/>
  <c r="E37" i="121"/>
  <c r="F37" i="121" s="1"/>
  <c r="I37" i="121" s="1"/>
  <c r="E38" i="121"/>
  <c r="F38" i="121"/>
  <c r="E40" i="121"/>
  <c r="F40" i="121"/>
  <c r="E41" i="121"/>
  <c r="F41" i="121"/>
  <c r="E42" i="121"/>
  <c r="F42" i="121"/>
  <c r="E43" i="121"/>
  <c r="F43" i="121"/>
  <c r="E44" i="121"/>
  <c r="F44" i="121"/>
  <c r="E45" i="121"/>
  <c r="F45" i="121"/>
  <c r="E46" i="121"/>
  <c r="F46" i="121"/>
  <c r="F50" i="121"/>
  <c r="F51" i="121"/>
  <c r="F52" i="121"/>
  <c r="F55" i="121"/>
  <c r="F57" i="121"/>
  <c r="F59" i="121"/>
  <c r="F12" i="120"/>
  <c r="F13" i="120"/>
  <c r="I13" i="120" s="1"/>
  <c r="F15" i="120"/>
  <c r="F16" i="120"/>
  <c r="F17" i="120"/>
  <c r="F18" i="120"/>
  <c r="F19" i="120"/>
  <c r="F20" i="120"/>
  <c r="F21" i="120"/>
  <c r="F22" i="120"/>
  <c r="F23" i="120"/>
  <c r="F26" i="120"/>
  <c r="F27" i="120"/>
  <c r="F28" i="120"/>
  <c r="F33" i="120" s="1"/>
  <c r="F29" i="120"/>
  <c r="F30" i="120"/>
  <c r="F31" i="120"/>
  <c r="E35" i="120"/>
  <c r="E36" i="120"/>
  <c r="F36" i="120"/>
  <c r="I36" i="120" s="1"/>
  <c r="E37" i="120"/>
  <c r="F37" i="120" s="1"/>
  <c r="I37" i="120" s="1"/>
  <c r="E38" i="120"/>
  <c r="F38" i="120" s="1"/>
  <c r="I38" i="120" s="1"/>
  <c r="E40" i="120"/>
  <c r="F40" i="120" s="1"/>
  <c r="I40" i="120" s="1"/>
  <c r="E41" i="120"/>
  <c r="F41" i="120" s="1"/>
  <c r="I41" i="120" s="1"/>
  <c r="E42" i="120"/>
  <c r="F42" i="120" s="1"/>
  <c r="I42" i="120" s="1"/>
  <c r="E43" i="120"/>
  <c r="F43" i="120" s="1"/>
  <c r="I43" i="120" s="1"/>
  <c r="E44" i="120"/>
  <c r="F44" i="120" s="1"/>
  <c r="I44" i="120" s="1"/>
  <c r="E45" i="120"/>
  <c r="F45" i="120"/>
  <c r="I45" i="120" s="1"/>
  <c r="E46" i="120"/>
  <c r="F46" i="120" s="1"/>
  <c r="I46" i="120" s="1"/>
  <c r="F50" i="120"/>
  <c r="F51" i="120"/>
  <c r="F52" i="120"/>
  <c r="F55" i="120"/>
  <c r="F57" i="120"/>
  <c r="F59" i="120"/>
  <c r="F12" i="119"/>
  <c r="I12" i="119" s="1"/>
  <c r="F14" i="119"/>
  <c r="F15" i="119"/>
  <c r="F16" i="119"/>
  <c r="F17" i="119"/>
  <c r="F18" i="119"/>
  <c r="F19" i="119"/>
  <c r="F20" i="119"/>
  <c r="F21" i="119"/>
  <c r="F22" i="119"/>
  <c r="F23" i="119"/>
  <c r="F26" i="119"/>
  <c r="F27" i="119"/>
  <c r="G27" i="141" s="1"/>
  <c r="F28" i="119"/>
  <c r="F29" i="119"/>
  <c r="G29" i="141" s="1"/>
  <c r="F30" i="119"/>
  <c r="F31" i="119"/>
  <c r="G31" i="141" s="1"/>
  <c r="E36" i="119"/>
  <c r="F36" i="141" s="1"/>
  <c r="E38" i="119"/>
  <c r="F38" i="119" s="1"/>
  <c r="I38" i="119" s="1"/>
  <c r="E41" i="119"/>
  <c r="F41" i="141" s="1"/>
  <c r="E43" i="119"/>
  <c r="F43" i="119" s="1"/>
  <c r="E45" i="119"/>
  <c r="F45" i="141" s="1"/>
  <c r="F50" i="119"/>
  <c r="G50" i="141" s="1"/>
  <c r="F51" i="119"/>
  <c r="F52" i="119"/>
  <c r="F55" i="119"/>
  <c r="F57" i="119"/>
  <c r="F59" i="119"/>
  <c r="F12" i="82"/>
  <c r="F13" i="82"/>
  <c r="I13" i="82" s="1"/>
  <c r="F15" i="82"/>
  <c r="F16" i="82"/>
  <c r="F17" i="82"/>
  <c r="F18" i="82"/>
  <c r="F19" i="82"/>
  <c r="F20" i="82"/>
  <c r="F21" i="82"/>
  <c r="F22" i="82"/>
  <c r="F23" i="82"/>
  <c r="F26" i="82"/>
  <c r="F27" i="82"/>
  <c r="F28" i="82"/>
  <c r="F29" i="82"/>
  <c r="F30" i="82"/>
  <c r="F31" i="82"/>
  <c r="E35" i="82"/>
  <c r="F35" i="82" s="1"/>
  <c r="E36" i="82"/>
  <c r="F36" i="82" s="1"/>
  <c r="I36" i="82" s="1"/>
  <c r="E37" i="82"/>
  <c r="F37" i="82" s="1"/>
  <c r="I37" i="82" s="1"/>
  <c r="E38" i="82"/>
  <c r="F38" i="82" s="1"/>
  <c r="I38" i="82" s="1"/>
  <c r="E40" i="82"/>
  <c r="F40" i="82" s="1"/>
  <c r="I40" i="82" s="1"/>
  <c r="E41" i="82"/>
  <c r="F41" i="82" s="1"/>
  <c r="E42" i="82"/>
  <c r="F42" i="82" s="1"/>
  <c r="I42" i="82" s="1"/>
  <c r="E43" i="82"/>
  <c r="F43" i="82" s="1"/>
  <c r="I43" i="82" s="1"/>
  <c r="E44" i="82"/>
  <c r="F44" i="82" s="1"/>
  <c r="I44" i="82" s="1"/>
  <c r="E45" i="82"/>
  <c r="F45" i="82" s="1"/>
  <c r="I45" i="82" s="1"/>
  <c r="E46" i="82"/>
  <c r="F46" i="82" s="1"/>
  <c r="I46" i="82" s="1"/>
  <c r="F50" i="82"/>
  <c r="F51" i="82"/>
  <c r="F52" i="82"/>
  <c r="F55" i="82"/>
  <c r="F57" i="82"/>
  <c r="F59" i="82"/>
  <c r="F12" i="115"/>
  <c r="F13" i="115"/>
  <c r="F14" i="115"/>
  <c r="F15" i="115"/>
  <c r="F16" i="115"/>
  <c r="F17" i="115"/>
  <c r="F18" i="115"/>
  <c r="F19" i="115"/>
  <c r="F20" i="115"/>
  <c r="F21" i="115"/>
  <c r="F22" i="115"/>
  <c r="F23" i="115"/>
  <c r="F26" i="115"/>
  <c r="F27" i="115"/>
  <c r="F28" i="115"/>
  <c r="F29" i="115"/>
  <c r="F30" i="115"/>
  <c r="F31" i="115"/>
  <c r="E35" i="115"/>
  <c r="F35" i="115" s="1"/>
  <c r="E36" i="115"/>
  <c r="F36" i="115" s="1"/>
  <c r="I36" i="115" s="1"/>
  <c r="E37" i="115"/>
  <c r="F37" i="115" s="1"/>
  <c r="I37" i="115" s="1"/>
  <c r="E38" i="115"/>
  <c r="F38" i="115" s="1"/>
  <c r="I38" i="115" s="1"/>
  <c r="E40" i="115"/>
  <c r="F40" i="115" s="1"/>
  <c r="I40" i="115" s="1"/>
  <c r="E41" i="115"/>
  <c r="F41" i="115" s="1"/>
  <c r="I41" i="115" s="1"/>
  <c r="E42" i="115"/>
  <c r="F42" i="115" s="1"/>
  <c r="I42" i="115" s="1"/>
  <c r="E43" i="115"/>
  <c r="F43" i="115" s="1"/>
  <c r="I43" i="115" s="1"/>
  <c r="E44" i="115"/>
  <c r="F44" i="115" s="1"/>
  <c r="E45" i="115"/>
  <c r="F45" i="115" s="1"/>
  <c r="I45" i="115" s="1"/>
  <c r="E46" i="115"/>
  <c r="F46" i="115" s="1"/>
  <c r="I46" i="115" s="1"/>
  <c r="F50" i="115"/>
  <c r="F51" i="115"/>
  <c r="F52" i="115"/>
  <c r="F55" i="115"/>
  <c r="F57" i="115"/>
  <c r="F59" i="115"/>
  <c r="F12" i="93"/>
  <c r="F13" i="93"/>
  <c r="F15" i="93"/>
  <c r="F17" i="93"/>
  <c r="F19" i="93"/>
  <c r="F21" i="93"/>
  <c r="F23" i="93"/>
  <c r="F26" i="93"/>
  <c r="F27" i="93"/>
  <c r="F28" i="93"/>
  <c r="F29" i="93"/>
  <c r="F30" i="93"/>
  <c r="F31" i="93"/>
  <c r="E36" i="93"/>
  <c r="F36" i="93" s="1"/>
  <c r="E37" i="93"/>
  <c r="F37" i="93" s="1"/>
  <c r="E38" i="93"/>
  <c r="F38" i="93" s="1"/>
  <c r="E40" i="93"/>
  <c r="F40" i="93" s="1"/>
  <c r="E41" i="93"/>
  <c r="F41" i="93" s="1"/>
  <c r="E43" i="93"/>
  <c r="F43" i="93" s="1"/>
  <c r="E45" i="93"/>
  <c r="F45" i="93" s="1"/>
  <c r="E46" i="93"/>
  <c r="F46" i="93" s="1"/>
  <c r="F50" i="93"/>
  <c r="F51" i="93"/>
  <c r="F52" i="93"/>
  <c r="F55" i="93"/>
  <c r="F57" i="93"/>
  <c r="F59" i="93"/>
  <c r="F13" i="53"/>
  <c r="F15" i="53"/>
  <c r="F16" i="53"/>
  <c r="F17" i="53"/>
  <c r="F18" i="53"/>
  <c r="F19" i="53"/>
  <c r="F20" i="53"/>
  <c r="F21" i="53"/>
  <c r="F22" i="53"/>
  <c r="F23" i="53"/>
  <c r="F26" i="53"/>
  <c r="F27" i="53"/>
  <c r="F28" i="53"/>
  <c r="F29" i="53"/>
  <c r="F30" i="53"/>
  <c r="F31" i="53"/>
  <c r="E35" i="53"/>
  <c r="F35" i="53" s="1"/>
  <c r="E37" i="53"/>
  <c r="F37" i="53" s="1"/>
  <c r="E40" i="53"/>
  <c r="F40" i="53" s="1"/>
  <c r="E44" i="53"/>
  <c r="F44" i="53" s="1"/>
  <c r="E46" i="53"/>
  <c r="F46" i="53" s="1"/>
  <c r="F50" i="53"/>
  <c r="F51" i="53"/>
  <c r="F52" i="53"/>
  <c r="F55" i="53"/>
  <c r="F57" i="53"/>
  <c r="F59" i="53"/>
  <c r="F13" i="24"/>
  <c r="F15" i="24"/>
  <c r="F17" i="24"/>
  <c r="F18" i="24"/>
  <c r="F19" i="24"/>
  <c r="F21" i="24"/>
  <c r="F22" i="24"/>
  <c r="F23" i="24"/>
  <c r="F26" i="24"/>
  <c r="F27" i="24"/>
  <c r="F28" i="24"/>
  <c r="F29" i="24"/>
  <c r="F30" i="24"/>
  <c r="F31" i="24"/>
  <c r="E36" i="24"/>
  <c r="E38" i="24"/>
  <c r="E40" i="24"/>
  <c r="E41" i="24"/>
  <c r="E43" i="24"/>
  <c r="F43" i="24" s="1"/>
  <c r="E44" i="24"/>
  <c r="E45" i="24"/>
  <c r="E46" i="24"/>
  <c r="F50" i="24"/>
  <c r="F51" i="24"/>
  <c r="F52" i="24"/>
  <c r="F55" i="24"/>
  <c r="F57" i="24"/>
  <c r="F59" i="24"/>
  <c r="D13" i="132"/>
  <c r="F13" i="108"/>
  <c r="F17" i="108"/>
  <c r="F19" i="108"/>
  <c r="F21" i="108"/>
  <c r="F23" i="108"/>
  <c r="F14" i="69"/>
  <c r="F18" i="69"/>
  <c r="F20" i="69"/>
  <c r="F22" i="69"/>
  <c r="F13" i="70"/>
  <c r="F17" i="70"/>
  <c r="F18" i="70"/>
  <c r="F19" i="70"/>
  <c r="F20" i="70"/>
  <c r="F21" i="70"/>
  <c r="F22" i="70"/>
  <c r="F23" i="70"/>
  <c r="F13" i="71"/>
  <c r="F14" i="71"/>
  <c r="F16" i="71"/>
  <c r="F17" i="71"/>
  <c r="F18" i="71"/>
  <c r="F19" i="71"/>
  <c r="F20" i="71"/>
  <c r="F21" i="71"/>
  <c r="F22" i="71"/>
  <c r="F23" i="71"/>
  <c r="F12" i="97"/>
  <c r="F13" i="97"/>
  <c r="F14" i="97"/>
  <c r="F15" i="97"/>
  <c r="F16" i="97"/>
  <c r="F17" i="97"/>
  <c r="F18" i="97"/>
  <c r="F19" i="97"/>
  <c r="F20" i="97"/>
  <c r="F21" i="97"/>
  <c r="F22" i="97"/>
  <c r="F23" i="97"/>
  <c r="F12" i="75"/>
  <c r="F13" i="75"/>
  <c r="F24" i="75" s="1"/>
  <c r="F14" i="75"/>
  <c r="F15" i="75"/>
  <c r="F16" i="75"/>
  <c r="F17" i="75"/>
  <c r="F18" i="75"/>
  <c r="F19" i="75"/>
  <c r="F20" i="75"/>
  <c r="F21" i="75"/>
  <c r="F22" i="75"/>
  <c r="F23" i="75"/>
  <c r="F13" i="76"/>
  <c r="F15" i="76"/>
  <c r="F17" i="76"/>
  <c r="F19" i="76"/>
  <c r="F21" i="76"/>
  <c r="F23" i="76"/>
  <c r="F14" i="77"/>
  <c r="F15" i="77"/>
  <c r="F16" i="77"/>
  <c r="F17" i="77"/>
  <c r="F18" i="77"/>
  <c r="F19" i="77"/>
  <c r="F20" i="77"/>
  <c r="F21" i="77"/>
  <c r="F22" i="77"/>
  <c r="F23" i="77"/>
  <c r="F12" i="96"/>
  <c r="F13" i="96"/>
  <c r="F14" i="96"/>
  <c r="F15" i="96"/>
  <c r="F16" i="96"/>
  <c r="F17" i="96"/>
  <c r="F18" i="96"/>
  <c r="F19" i="96"/>
  <c r="F20" i="96"/>
  <c r="F21" i="96"/>
  <c r="F22" i="96"/>
  <c r="F23" i="96"/>
  <c r="F12" i="110"/>
  <c r="F14" i="110"/>
  <c r="F15" i="110"/>
  <c r="F16" i="110"/>
  <c r="F17" i="110"/>
  <c r="F18" i="110"/>
  <c r="F19" i="110"/>
  <c r="I19" i="110" s="1"/>
  <c r="F20" i="110"/>
  <c r="F21" i="110"/>
  <c r="F22" i="110"/>
  <c r="F23" i="110"/>
  <c r="I23" i="110" s="1"/>
  <c r="F13" i="111"/>
  <c r="F15" i="111"/>
  <c r="F17" i="111"/>
  <c r="F18" i="111"/>
  <c r="F19" i="111"/>
  <c r="F20" i="111"/>
  <c r="F21" i="111"/>
  <c r="F22" i="111"/>
  <c r="F23" i="111"/>
  <c r="I23" i="111" s="1"/>
  <c r="F13" i="112"/>
  <c r="F14" i="112"/>
  <c r="F15" i="112"/>
  <c r="F16" i="112"/>
  <c r="F17" i="112"/>
  <c r="F18" i="112"/>
  <c r="F19" i="112"/>
  <c r="F20" i="112"/>
  <c r="F21" i="112"/>
  <c r="F22" i="112"/>
  <c r="F23" i="112"/>
  <c r="F12" i="113"/>
  <c r="F13" i="113"/>
  <c r="I13" i="113" s="1"/>
  <c r="F14" i="113"/>
  <c r="F15" i="113"/>
  <c r="F16" i="113"/>
  <c r="F17" i="113"/>
  <c r="F18" i="113"/>
  <c r="F19" i="113"/>
  <c r="F20" i="113"/>
  <c r="F21" i="113"/>
  <c r="F22" i="113"/>
  <c r="F23" i="113"/>
  <c r="F12" i="114"/>
  <c r="I12" i="114" s="1"/>
  <c r="F13" i="114"/>
  <c r="I13" i="114" s="1"/>
  <c r="F15" i="114"/>
  <c r="F16" i="114"/>
  <c r="F17" i="114"/>
  <c r="F18" i="114"/>
  <c r="F19" i="114"/>
  <c r="F20" i="114"/>
  <c r="F21" i="114"/>
  <c r="F22" i="114"/>
  <c r="F23" i="114"/>
  <c r="F26" i="108"/>
  <c r="F27" i="108"/>
  <c r="F28" i="108"/>
  <c r="F29" i="108"/>
  <c r="F30" i="108"/>
  <c r="F31" i="108"/>
  <c r="F26" i="69"/>
  <c r="F27" i="69"/>
  <c r="F28" i="69"/>
  <c r="F29" i="69"/>
  <c r="F30" i="69"/>
  <c r="F31" i="69"/>
  <c r="F26" i="70"/>
  <c r="F27" i="70"/>
  <c r="F28" i="70"/>
  <c r="I28" i="70" s="1"/>
  <c r="F29" i="70"/>
  <c r="F30" i="70"/>
  <c r="I30" i="70" s="1"/>
  <c r="F31" i="70"/>
  <c r="F26" i="71"/>
  <c r="F27" i="71"/>
  <c r="I27" i="71" s="1"/>
  <c r="F28" i="71"/>
  <c r="F29" i="71"/>
  <c r="F30" i="71"/>
  <c r="F31" i="71"/>
  <c r="I31" i="71" s="1"/>
  <c r="F26" i="97"/>
  <c r="F27" i="97"/>
  <c r="F28" i="97"/>
  <c r="F29" i="97"/>
  <c r="F30" i="97"/>
  <c r="F31" i="97"/>
  <c r="F26" i="75"/>
  <c r="F27" i="75"/>
  <c r="F28" i="75"/>
  <c r="F29" i="75"/>
  <c r="F30" i="75"/>
  <c r="F31" i="75"/>
  <c r="F26" i="76"/>
  <c r="F27" i="76"/>
  <c r="F28" i="76"/>
  <c r="F29" i="76"/>
  <c r="F30" i="76"/>
  <c r="F31" i="76"/>
  <c r="F26" i="77"/>
  <c r="F27" i="77"/>
  <c r="F28" i="77"/>
  <c r="F29" i="77"/>
  <c r="F30" i="77"/>
  <c r="F31" i="77"/>
  <c r="F26" i="96"/>
  <c r="F27" i="96"/>
  <c r="F28" i="96"/>
  <c r="F29" i="96"/>
  <c r="F30" i="96"/>
  <c r="F31" i="96"/>
  <c r="F26" i="110"/>
  <c r="F27" i="110"/>
  <c r="F28" i="110"/>
  <c r="F29" i="110"/>
  <c r="F30" i="110"/>
  <c r="F31" i="110"/>
  <c r="F33" i="110"/>
  <c r="F26" i="111"/>
  <c r="F27" i="111"/>
  <c r="F28" i="111"/>
  <c r="F29" i="111"/>
  <c r="F30" i="111"/>
  <c r="F31" i="111"/>
  <c r="F26" i="112"/>
  <c r="F27" i="112"/>
  <c r="F28" i="112"/>
  <c r="F29" i="112"/>
  <c r="F30" i="112"/>
  <c r="F31" i="112"/>
  <c r="F26" i="113"/>
  <c r="F27" i="113"/>
  <c r="F28" i="113"/>
  <c r="F29" i="113"/>
  <c r="F30" i="113"/>
  <c r="F31" i="113"/>
  <c r="F26" i="114"/>
  <c r="F27" i="114"/>
  <c r="I27" i="114" s="1"/>
  <c r="F28" i="114"/>
  <c r="F29" i="114"/>
  <c r="I29" i="114" s="1"/>
  <c r="F30" i="114"/>
  <c r="F31" i="114"/>
  <c r="I31" i="114" s="1"/>
  <c r="E44" i="108"/>
  <c r="F44" i="108" s="1"/>
  <c r="E40" i="108"/>
  <c r="F40" i="108" s="1"/>
  <c r="E42" i="108"/>
  <c r="F42" i="108" s="1"/>
  <c r="E36" i="69"/>
  <c r="F36" i="69" s="1"/>
  <c r="E38" i="69"/>
  <c r="F38" i="69" s="1"/>
  <c r="E41" i="69"/>
  <c r="F41" i="69" s="1"/>
  <c r="E43" i="69"/>
  <c r="F43" i="69" s="1"/>
  <c r="E45" i="69"/>
  <c r="F45" i="69" s="1"/>
  <c r="E36" i="70"/>
  <c r="F36" i="70" s="1"/>
  <c r="E38" i="70"/>
  <c r="F38" i="70" s="1"/>
  <c r="E41" i="70"/>
  <c r="F41" i="70" s="1"/>
  <c r="E42" i="70"/>
  <c r="F42" i="70" s="1"/>
  <c r="E43" i="70"/>
  <c r="F43" i="70" s="1"/>
  <c r="E44" i="70"/>
  <c r="F44" i="70" s="1"/>
  <c r="E45" i="70"/>
  <c r="F45" i="70"/>
  <c r="E46" i="70"/>
  <c r="F46" i="70" s="1"/>
  <c r="E35" i="71"/>
  <c r="F35" i="71" s="1"/>
  <c r="E37" i="71"/>
  <c r="F37" i="71" s="1"/>
  <c r="E38" i="71"/>
  <c r="F38" i="71" s="1"/>
  <c r="E40" i="71"/>
  <c r="F40" i="71" s="1"/>
  <c r="E41" i="71"/>
  <c r="F41" i="71" s="1"/>
  <c r="E42" i="71"/>
  <c r="F42" i="71" s="1"/>
  <c r="E43" i="71"/>
  <c r="F43" i="71" s="1"/>
  <c r="E44" i="71"/>
  <c r="F44" i="71" s="1"/>
  <c r="E45" i="71"/>
  <c r="F45" i="71" s="1"/>
  <c r="E35" i="97"/>
  <c r="E36" i="97"/>
  <c r="F36" i="97" s="1"/>
  <c r="E37" i="97"/>
  <c r="F37" i="97" s="1"/>
  <c r="E38" i="97"/>
  <c r="F38" i="97" s="1"/>
  <c r="E40" i="97"/>
  <c r="F40" i="97" s="1"/>
  <c r="E41" i="97"/>
  <c r="F41" i="97" s="1"/>
  <c r="E42" i="97"/>
  <c r="F42" i="97" s="1"/>
  <c r="E43" i="97"/>
  <c r="F43" i="97" s="1"/>
  <c r="H43" i="138" s="1"/>
  <c r="E44" i="97"/>
  <c r="F44" i="97" s="1"/>
  <c r="E45" i="97"/>
  <c r="F45" i="97" s="1"/>
  <c r="E46" i="97"/>
  <c r="F46" i="97" s="1"/>
  <c r="E35" i="75"/>
  <c r="F35" i="75" s="1"/>
  <c r="E36" i="75"/>
  <c r="E37" i="75"/>
  <c r="E38" i="75"/>
  <c r="E40" i="75"/>
  <c r="F40" i="75" s="1"/>
  <c r="E41" i="75"/>
  <c r="F41" i="75" s="1"/>
  <c r="E42" i="75"/>
  <c r="F42" i="75" s="1"/>
  <c r="E43" i="75"/>
  <c r="E44" i="75"/>
  <c r="F44" i="75" s="1"/>
  <c r="E45" i="75"/>
  <c r="F45" i="75" s="1"/>
  <c r="E46" i="75"/>
  <c r="E35" i="76"/>
  <c r="F35" i="76" s="1"/>
  <c r="E36" i="76"/>
  <c r="F36" i="76" s="1"/>
  <c r="E37" i="76"/>
  <c r="F37" i="76" s="1"/>
  <c r="E38" i="76"/>
  <c r="F38" i="76" s="1"/>
  <c r="E40" i="76"/>
  <c r="F40" i="76" s="1"/>
  <c r="E41" i="76"/>
  <c r="F41" i="76" s="1"/>
  <c r="E42" i="76"/>
  <c r="F42" i="76" s="1"/>
  <c r="E43" i="76"/>
  <c r="F43" i="76" s="1"/>
  <c r="E44" i="76"/>
  <c r="F44" i="76" s="1"/>
  <c r="E45" i="76"/>
  <c r="F45" i="76" s="1"/>
  <c r="F47" i="76" s="1"/>
  <c r="E46" i="76"/>
  <c r="F46" i="76" s="1"/>
  <c r="E35" i="77"/>
  <c r="F35" i="77" s="1"/>
  <c r="E37" i="77"/>
  <c r="F37" i="77" s="1"/>
  <c r="E40" i="77"/>
  <c r="F40" i="77" s="1"/>
  <c r="E42" i="77"/>
  <c r="F42" i="77" s="1"/>
  <c r="E44" i="77"/>
  <c r="F44" i="77" s="1"/>
  <c r="E46" i="77"/>
  <c r="F46" i="77" s="1"/>
  <c r="E36" i="96"/>
  <c r="F36" i="96" s="1"/>
  <c r="E38" i="96"/>
  <c r="F38" i="96" s="1"/>
  <c r="E41" i="96"/>
  <c r="F41" i="96" s="1"/>
  <c r="E42" i="96"/>
  <c r="F42" i="96" s="1"/>
  <c r="E43" i="96"/>
  <c r="F43" i="96" s="1"/>
  <c r="H43" i="139" s="1"/>
  <c r="E44" i="96"/>
  <c r="F44" i="96" s="1"/>
  <c r="E45" i="96"/>
  <c r="F45" i="96" s="1"/>
  <c r="E46" i="96"/>
  <c r="F46" i="96" s="1"/>
  <c r="E35" i="110"/>
  <c r="F35" i="110" s="1"/>
  <c r="E36" i="110"/>
  <c r="F36" i="110" s="1"/>
  <c r="E37" i="110"/>
  <c r="F37" i="110" s="1"/>
  <c r="E38" i="110"/>
  <c r="F38" i="110" s="1"/>
  <c r="E40" i="110"/>
  <c r="F40" i="110" s="1"/>
  <c r="E41" i="110"/>
  <c r="F41" i="110" s="1"/>
  <c r="E42" i="110"/>
  <c r="F42" i="110" s="1"/>
  <c r="E43" i="110"/>
  <c r="F43" i="110" s="1"/>
  <c r="E44" i="110"/>
  <c r="F44" i="110" s="1"/>
  <c r="E45" i="110"/>
  <c r="F45" i="110" s="1"/>
  <c r="E46" i="110"/>
  <c r="F46" i="110" s="1"/>
  <c r="E35" i="111"/>
  <c r="F35" i="111" s="1"/>
  <c r="E36" i="111"/>
  <c r="F36" i="111" s="1"/>
  <c r="E37" i="111"/>
  <c r="F37" i="111" s="1"/>
  <c r="E38" i="111"/>
  <c r="F38" i="111" s="1"/>
  <c r="E40" i="111"/>
  <c r="F40" i="111" s="1"/>
  <c r="E41" i="111"/>
  <c r="F41" i="111" s="1"/>
  <c r="E42" i="111"/>
  <c r="F42" i="111" s="1"/>
  <c r="E43" i="111"/>
  <c r="F43" i="111" s="1"/>
  <c r="E44" i="111"/>
  <c r="F44" i="111" s="1"/>
  <c r="E45" i="111"/>
  <c r="F45" i="111" s="1"/>
  <c r="E46" i="111"/>
  <c r="F46" i="111" s="1"/>
  <c r="E35" i="112"/>
  <c r="F35" i="112" s="1"/>
  <c r="E36" i="112"/>
  <c r="F36" i="112" s="1"/>
  <c r="E37" i="112"/>
  <c r="F37" i="112" s="1"/>
  <c r="E38" i="112"/>
  <c r="F38" i="112" s="1"/>
  <c r="E40" i="112"/>
  <c r="F40" i="112" s="1"/>
  <c r="E41" i="112"/>
  <c r="F41" i="112" s="1"/>
  <c r="E42" i="112"/>
  <c r="F42" i="112" s="1"/>
  <c r="E43" i="112"/>
  <c r="F43" i="112" s="1"/>
  <c r="E44" i="112"/>
  <c r="F44" i="112" s="1"/>
  <c r="E45" i="112"/>
  <c r="F45" i="112" s="1"/>
  <c r="E46" i="112"/>
  <c r="F46" i="112" s="1"/>
  <c r="E35" i="113"/>
  <c r="F35" i="113" s="1"/>
  <c r="I35" i="113" s="1"/>
  <c r="E36" i="113"/>
  <c r="F36" i="113" s="1"/>
  <c r="E37" i="113"/>
  <c r="F37" i="113" s="1"/>
  <c r="E38" i="113"/>
  <c r="F38" i="113" s="1"/>
  <c r="E40" i="113"/>
  <c r="F40" i="113" s="1"/>
  <c r="E41" i="113"/>
  <c r="F41" i="113" s="1"/>
  <c r="E42" i="113"/>
  <c r="F42" i="113" s="1"/>
  <c r="E43" i="113"/>
  <c r="F43" i="113" s="1"/>
  <c r="E44" i="113"/>
  <c r="F44" i="113" s="1"/>
  <c r="E45" i="113"/>
  <c r="F45" i="113" s="1"/>
  <c r="E46" i="113"/>
  <c r="F46" i="113" s="1"/>
  <c r="E35" i="114"/>
  <c r="F35" i="114" s="1"/>
  <c r="E36" i="114"/>
  <c r="E37" i="114"/>
  <c r="E38" i="114"/>
  <c r="E40" i="114"/>
  <c r="E41" i="114"/>
  <c r="F41" i="140" s="1"/>
  <c r="E42" i="114"/>
  <c r="F42" i="114"/>
  <c r="I42" i="114" s="1"/>
  <c r="E43" i="114"/>
  <c r="E44" i="114"/>
  <c r="E45" i="114"/>
  <c r="F45" i="140" s="1"/>
  <c r="E46" i="114"/>
  <c r="F46" i="114" s="1"/>
  <c r="I46" i="114" s="1"/>
  <c r="F50" i="108"/>
  <c r="F50" i="69"/>
  <c r="F50" i="70"/>
  <c r="F50" i="71"/>
  <c r="F50" i="97"/>
  <c r="F50" i="75"/>
  <c r="F50" i="76"/>
  <c r="F50" i="77"/>
  <c r="F50" i="96"/>
  <c r="F50" i="110"/>
  <c r="F50" i="111"/>
  <c r="F50" i="112"/>
  <c r="F50" i="113"/>
  <c r="F50" i="114"/>
  <c r="F59" i="108"/>
  <c r="F59" i="69"/>
  <c r="F59" i="70"/>
  <c r="F59" i="71"/>
  <c r="F59" i="97"/>
  <c r="F59" i="75"/>
  <c r="F59" i="76"/>
  <c r="F59" i="77"/>
  <c r="F59" i="96"/>
  <c r="F59" i="110"/>
  <c r="F59" i="111"/>
  <c r="F59" i="112"/>
  <c r="F59" i="113"/>
  <c r="F59" i="114"/>
  <c r="H13" i="24"/>
  <c r="H14" i="24"/>
  <c r="H15" i="24"/>
  <c r="H17" i="24"/>
  <c r="H18" i="24"/>
  <c r="H19" i="24"/>
  <c r="H20" i="24"/>
  <c r="H21" i="24"/>
  <c r="H22" i="24"/>
  <c r="I22" i="24" s="1"/>
  <c r="H23" i="24"/>
  <c r="H26" i="24"/>
  <c r="H27" i="24"/>
  <c r="H28" i="24"/>
  <c r="H29" i="24"/>
  <c r="H30" i="24"/>
  <c r="H31" i="24"/>
  <c r="H36" i="24"/>
  <c r="H37" i="24"/>
  <c r="H38" i="24"/>
  <c r="H40" i="24"/>
  <c r="H41" i="24"/>
  <c r="H43" i="24"/>
  <c r="H44" i="24"/>
  <c r="H45" i="24"/>
  <c r="H46" i="24"/>
  <c r="H12" i="53"/>
  <c r="H13" i="53"/>
  <c r="H14" i="53"/>
  <c r="H15" i="53"/>
  <c r="H16" i="53"/>
  <c r="H17" i="53"/>
  <c r="H18" i="53"/>
  <c r="H19" i="53"/>
  <c r="H20" i="53"/>
  <c r="H21" i="53"/>
  <c r="H22" i="53"/>
  <c r="H23" i="53"/>
  <c r="H26" i="53"/>
  <c r="H27" i="53"/>
  <c r="H28" i="53"/>
  <c r="H29" i="53"/>
  <c r="H30" i="53"/>
  <c r="H31" i="53"/>
  <c r="H35" i="53"/>
  <c r="I35" i="53" s="1"/>
  <c r="H36" i="53"/>
  <c r="H37" i="53"/>
  <c r="H38" i="53"/>
  <c r="H40" i="53"/>
  <c r="H41" i="53"/>
  <c r="H43" i="53"/>
  <c r="H44" i="53"/>
  <c r="H45" i="53"/>
  <c r="H46" i="53"/>
  <c r="H12" i="93"/>
  <c r="H13" i="93"/>
  <c r="I13" i="93" s="1"/>
  <c r="H14" i="93"/>
  <c r="H15" i="93"/>
  <c r="H17" i="93"/>
  <c r="H18" i="93"/>
  <c r="H19" i="93"/>
  <c r="H20" i="93"/>
  <c r="H21" i="93"/>
  <c r="H22" i="93"/>
  <c r="H23" i="93"/>
  <c r="H26" i="93"/>
  <c r="H27" i="93"/>
  <c r="H28" i="93"/>
  <c r="H29" i="93"/>
  <c r="H30" i="93"/>
  <c r="H31" i="93"/>
  <c r="H35" i="93"/>
  <c r="H36" i="93"/>
  <c r="H37" i="93"/>
  <c r="H38" i="93"/>
  <c r="H40" i="93"/>
  <c r="H41" i="93"/>
  <c r="H43" i="93"/>
  <c r="H45" i="93"/>
  <c r="H13" i="108"/>
  <c r="I13" i="108" s="1"/>
  <c r="H18" i="108"/>
  <c r="H14" i="108"/>
  <c r="H15" i="108"/>
  <c r="H16" i="108"/>
  <c r="H17" i="108"/>
  <c r="H19" i="108"/>
  <c r="H20" i="108"/>
  <c r="H21" i="108"/>
  <c r="H22" i="108"/>
  <c r="H23" i="108"/>
  <c r="H26" i="108"/>
  <c r="H27" i="108"/>
  <c r="H28" i="108"/>
  <c r="H29" i="108"/>
  <c r="H30" i="108"/>
  <c r="H31" i="108"/>
  <c r="H36" i="108"/>
  <c r="H40" i="108"/>
  <c r="H41" i="108"/>
  <c r="H42" i="108"/>
  <c r="H43" i="108"/>
  <c r="H44" i="108"/>
  <c r="H45" i="108"/>
  <c r="H46" i="108"/>
  <c r="I46" i="108" s="1"/>
  <c r="H14" i="69"/>
  <c r="H16" i="69"/>
  <c r="H18" i="69"/>
  <c r="H20" i="69"/>
  <c r="H22" i="69"/>
  <c r="I22" i="69" s="1"/>
  <c r="H26" i="69"/>
  <c r="H27" i="69"/>
  <c r="H28" i="69"/>
  <c r="H29" i="69"/>
  <c r="H30" i="69"/>
  <c r="H31" i="69"/>
  <c r="H36" i="69"/>
  <c r="H37" i="69"/>
  <c r="I37" i="69" s="1"/>
  <c r="H38" i="69"/>
  <c r="H40" i="69"/>
  <c r="H41" i="69"/>
  <c r="H42" i="69"/>
  <c r="I42" i="69" s="1"/>
  <c r="H43" i="69"/>
  <c r="H45" i="69"/>
  <c r="H46" i="69"/>
  <c r="H13" i="70"/>
  <c r="H15" i="70"/>
  <c r="H16" i="70"/>
  <c r="H17" i="70"/>
  <c r="H18" i="70"/>
  <c r="H19" i="70"/>
  <c r="H20" i="70"/>
  <c r="H21" i="70"/>
  <c r="H22" i="70"/>
  <c r="H23" i="70"/>
  <c r="H26" i="70"/>
  <c r="H27" i="70"/>
  <c r="H28" i="70"/>
  <c r="H29" i="70"/>
  <c r="H30" i="70"/>
  <c r="H31" i="70"/>
  <c r="H36" i="70"/>
  <c r="H37" i="70"/>
  <c r="H38" i="70"/>
  <c r="H40" i="70"/>
  <c r="H41" i="70"/>
  <c r="H42" i="70"/>
  <c r="H43" i="70"/>
  <c r="H44" i="70"/>
  <c r="H45" i="70"/>
  <c r="H46" i="70"/>
  <c r="H12" i="71"/>
  <c r="I12" i="71" s="1"/>
  <c r="H13" i="71"/>
  <c r="I13" i="71" s="1"/>
  <c r="H14" i="71"/>
  <c r="I14" i="71" s="1"/>
  <c r="H16" i="71"/>
  <c r="H17" i="71"/>
  <c r="H18" i="71"/>
  <c r="H19" i="71"/>
  <c r="H20" i="71"/>
  <c r="H21" i="71"/>
  <c r="H22" i="71"/>
  <c r="H23" i="71"/>
  <c r="H26" i="71"/>
  <c r="I26" i="71" s="1"/>
  <c r="H27" i="71"/>
  <c r="H28" i="71"/>
  <c r="I28" i="71" s="1"/>
  <c r="H29" i="71"/>
  <c r="H30" i="71"/>
  <c r="H31" i="71"/>
  <c r="H35" i="71"/>
  <c r="H37" i="71"/>
  <c r="H38" i="71"/>
  <c r="H40" i="71"/>
  <c r="H41" i="71"/>
  <c r="H42" i="71"/>
  <c r="H43" i="71"/>
  <c r="H44" i="71"/>
  <c r="H45" i="71"/>
  <c r="H12" i="97"/>
  <c r="H13" i="97"/>
  <c r="H14" i="97"/>
  <c r="H15" i="97"/>
  <c r="H16" i="97"/>
  <c r="H17" i="97"/>
  <c r="H18" i="97"/>
  <c r="H19" i="97"/>
  <c r="H20" i="97"/>
  <c r="H21" i="97"/>
  <c r="H22" i="97"/>
  <c r="H23" i="97"/>
  <c r="H26" i="97"/>
  <c r="H27" i="97"/>
  <c r="H28" i="97"/>
  <c r="H29" i="97"/>
  <c r="H30" i="97"/>
  <c r="H31" i="97"/>
  <c r="H35" i="97"/>
  <c r="H36" i="97"/>
  <c r="H37" i="97"/>
  <c r="H38" i="97"/>
  <c r="H40" i="97"/>
  <c r="H41" i="97"/>
  <c r="H42" i="97"/>
  <c r="H43" i="97"/>
  <c r="H44" i="97"/>
  <c r="H45" i="97"/>
  <c r="I45" i="97" s="1"/>
  <c r="H46" i="97"/>
  <c r="H12" i="75"/>
  <c r="H13" i="75"/>
  <c r="H14" i="75"/>
  <c r="I14" i="75" s="1"/>
  <c r="H15" i="75"/>
  <c r="H16" i="75"/>
  <c r="H17" i="75"/>
  <c r="H18" i="75"/>
  <c r="H19" i="75"/>
  <c r="H20" i="75"/>
  <c r="H21" i="75"/>
  <c r="H22" i="75"/>
  <c r="H23" i="75"/>
  <c r="H26" i="75"/>
  <c r="H27" i="75"/>
  <c r="H28" i="75"/>
  <c r="H29" i="75"/>
  <c r="H30" i="75"/>
  <c r="H31" i="75"/>
  <c r="H35" i="75"/>
  <c r="H36" i="75"/>
  <c r="H37" i="75"/>
  <c r="H38" i="75"/>
  <c r="H40" i="75"/>
  <c r="H41" i="75"/>
  <c r="H42" i="75"/>
  <c r="H43" i="75"/>
  <c r="H44" i="75"/>
  <c r="H45" i="75"/>
  <c r="H46" i="75"/>
  <c r="H12" i="76"/>
  <c r="H13" i="76"/>
  <c r="H24" i="76" s="1"/>
  <c r="H51" i="76" s="1"/>
  <c r="I51" i="76" s="1"/>
  <c r="H14" i="76"/>
  <c r="H15" i="76"/>
  <c r="H16" i="76"/>
  <c r="H17" i="76"/>
  <c r="H18" i="76"/>
  <c r="H19" i="76"/>
  <c r="H20" i="76"/>
  <c r="H21" i="76"/>
  <c r="H22" i="76"/>
  <c r="H23" i="76"/>
  <c r="H26" i="76"/>
  <c r="H27" i="76"/>
  <c r="H28" i="76"/>
  <c r="H29" i="76"/>
  <c r="H30" i="76"/>
  <c r="H31" i="76"/>
  <c r="H35" i="76"/>
  <c r="H36" i="76"/>
  <c r="H37" i="76"/>
  <c r="H38" i="76"/>
  <c r="H40" i="76"/>
  <c r="H41" i="76"/>
  <c r="H42" i="76"/>
  <c r="H43" i="76"/>
  <c r="H44" i="76"/>
  <c r="H45" i="76"/>
  <c r="H46" i="76"/>
  <c r="H12" i="77"/>
  <c r="I12" i="77" s="1"/>
  <c r="H13" i="77"/>
  <c r="I13" i="77" s="1"/>
  <c r="H14" i="77"/>
  <c r="I14" i="77" s="1"/>
  <c r="H15" i="77"/>
  <c r="H16" i="77"/>
  <c r="I16" i="77" s="1"/>
  <c r="H18" i="77"/>
  <c r="H20" i="77"/>
  <c r="I20" i="77" s="1"/>
  <c r="H22" i="77"/>
  <c r="I22" i="77" s="1"/>
  <c r="H26" i="77"/>
  <c r="H27" i="77"/>
  <c r="H28" i="77"/>
  <c r="H29" i="77"/>
  <c r="H30" i="77"/>
  <c r="H31" i="77"/>
  <c r="H35" i="77"/>
  <c r="H36" i="77"/>
  <c r="H37" i="77"/>
  <c r="H38" i="77"/>
  <c r="H40" i="77"/>
  <c r="H41" i="77"/>
  <c r="H42" i="77"/>
  <c r="H43" i="77"/>
  <c r="H44" i="77"/>
  <c r="H45" i="77"/>
  <c r="H46" i="77"/>
  <c r="H12" i="96"/>
  <c r="I12" i="96" s="1"/>
  <c r="H13" i="96"/>
  <c r="I13" i="96" s="1"/>
  <c r="H14" i="96"/>
  <c r="H15" i="96"/>
  <c r="H16" i="96"/>
  <c r="H17" i="96"/>
  <c r="H18" i="96"/>
  <c r="H19" i="96"/>
  <c r="H20" i="96"/>
  <c r="H21" i="96"/>
  <c r="H22" i="96"/>
  <c r="H23" i="96"/>
  <c r="H26" i="96"/>
  <c r="H27" i="96"/>
  <c r="H28" i="96"/>
  <c r="H29" i="96"/>
  <c r="H30" i="96"/>
  <c r="H31" i="96"/>
  <c r="H35" i="96"/>
  <c r="H36" i="96"/>
  <c r="H37" i="96"/>
  <c r="H38" i="96"/>
  <c r="H40" i="96"/>
  <c r="H41" i="96"/>
  <c r="H42" i="96"/>
  <c r="I42" i="96" s="1"/>
  <c r="H43" i="96"/>
  <c r="H44" i="96"/>
  <c r="I44" i="96" s="1"/>
  <c r="H45" i="96"/>
  <c r="H46" i="96"/>
  <c r="I46" i="96" s="1"/>
  <c r="H12" i="110"/>
  <c r="H14" i="110"/>
  <c r="I14" i="110" s="1"/>
  <c r="H16" i="110"/>
  <c r="I16" i="110" s="1"/>
  <c r="H18" i="110"/>
  <c r="I18" i="110" s="1"/>
  <c r="H20" i="110"/>
  <c r="H22" i="110"/>
  <c r="I22" i="110" s="1"/>
  <c r="H26" i="110"/>
  <c r="I26" i="110" s="1"/>
  <c r="H27" i="110"/>
  <c r="H28" i="110"/>
  <c r="H29" i="110"/>
  <c r="H30" i="110"/>
  <c r="H31" i="110"/>
  <c r="H35" i="110"/>
  <c r="H36" i="110"/>
  <c r="H37" i="110"/>
  <c r="I37" i="110" s="1"/>
  <c r="H38" i="110"/>
  <c r="H40" i="110"/>
  <c r="I40" i="110" s="1"/>
  <c r="H41" i="110"/>
  <c r="H42" i="110"/>
  <c r="I42" i="110" s="1"/>
  <c r="H43" i="110"/>
  <c r="H44" i="110"/>
  <c r="I44" i="110" s="1"/>
  <c r="H45" i="110"/>
  <c r="H46" i="110"/>
  <c r="I46" i="110" s="1"/>
  <c r="H12" i="111"/>
  <c r="I12" i="111" s="1"/>
  <c r="H13" i="111"/>
  <c r="H14" i="111"/>
  <c r="I14" i="111" s="1"/>
  <c r="H16" i="111"/>
  <c r="H18" i="111"/>
  <c r="I18" i="111" s="1"/>
  <c r="H20" i="111"/>
  <c r="H22" i="111"/>
  <c r="H26" i="111"/>
  <c r="H27" i="111"/>
  <c r="H28" i="111"/>
  <c r="H29" i="111"/>
  <c r="H30" i="111"/>
  <c r="H31" i="111"/>
  <c r="H35" i="111"/>
  <c r="H36" i="111"/>
  <c r="H37" i="111"/>
  <c r="I37" i="111" s="1"/>
  <c r="H38" i="111"/>
  <c r="H40" i="111"/>
  <c r="I40" i="111" s="1"/>
  <c r="H41" i="111"/>
  <c r="H42" i="111"/>
  <c r="I42" i="111" s="1"/>
  <c r="H43" i="111"/>
  <c r="H44" i="111"/>
  <c r="I44" i="111" s="1"/>
  <c r="H45" i="111"/>
  <c r="H46" i="111"/>
  <c r="I46" i="111" s="1"/>
  <c r="H12" i="112"/>
  <c r="H13" i="112"/>
  <c r="H14" i="112"/>
  <c r="I14" i="112" s="1"/>
  <c r="H15" i="112"/>
  <c r="H16" i="112"/>
  <c r="H17" i="112"/>
  <c r="H18" i="112"/>
  <c r="H19" i="112"/>
  <c r="H20" i="112"/>
  <c r="H21" i="112"/>
  <c r="H22" i="112"/>
  <c r="H23" i="112"/>
  <c r="H26" i="112"/>
  <c r="H27" i="112"/>
  <c r="H28" i="112"/>
  <c r="H29" i="112"/>
  <c r="H30" i="112"/>
  <c r="H31" i="112"/>
  <c r="H35" i="112"/>
  <c r="H36" i="112"/>
  <c r="H37" i="112"/>
  <c r="I37" i="112" s="1"/>
  <c r="H38" i="112"/>
  <c r="H40" i="112"/>
  <c r="I40" i="112" s="1"/>
  <c r="H41" i="112"/>
  <c r="H42" i="112"/>
  <c r="I42" i="112" s="1"/>
  <c r="H43" i="112"/>
  <c r="H44" i="112"/>
  <c r="I44" i="112" s="1"/>
  <c r="H45" i="112"/>
  <c r="H46" i="112"/>
  <c r="I46" i="112" s="1"/>
  <c r="F51" i="108"/>
  <c r="F52" i="108"/>
  <c r="F55" i="108"/>
  <c r="F57" i="108"/>
  <c r="F51" i="69"/>
  <c r="F52" i="69"/>
  <c r="F55" i="69"/>
  <c r="F57" i="69"/>
  <c r="F51" i="70"/>
  <c r="F52" i="70"/>
  <c r="F55" i="70"/>
  <c r="F57" i="70"/>
  <c r="F51" i="71"/>
  <c r="F52" i="71"/>
  <c r="F55" i="71"/>
  <c r="F57" i="71"/>
  <c r="F51" i="97"/>
  <c r="F52" i="97"/>
  <c r="F55" i="97"/>
  <c r="F57" i="97"/>
  <c r="F51" i="75"/>
  <c r="F52" i="75"/>
  <c r="F55" i="75"/>
  <c r="F57" i="75"/>
  <c r="F51" i="76"/>
  <c r="F52" i="76"/>
  <c r="F55" i="76"/>
  <c r="F57" i="76"/>
  <c r="F51" i="77"/>
  <c r="F52" i="77"/>
  <c r="F55" i="77"/>
  <c r="F57" i="77"/>
  <c r="F51" i="96"/>
  <c r="F52" i="96"/>
  <c r="F55" i="96"/>
  <c r="F57" i="96"/>
  <c r="F51" i="110"/>
  <c r="F52" i="110"/>
  <c r="F55" i="110"/>
  <c r="F57" i="110"/>
  <c r="F51" i="111"/>
  <c r="F52" i="111"/>
  <c r="F55" i="111"/>
  <c r="F57" i="111"/>
  <c r="F51" i="112"/>
  <c r="F52" i="112"/>
  <c r="F55" i="112"/>
  <c r="F57" i="112"/>
  <c r="F51" i="113"/>
  <c r="F52" i="113"/>
  <c r="F55" i="113"/>
  <c r="F57" i="113"/>
  <c r="F51" i="114"/>
  <c r="F52" i="114"/>
  <c r="F55" i="114"/>
  <c r="F57" i="114"/>
  <c r="D24" i="24"/>
  <c r="F5" i="51" s="1"/>
  <c r="D24" i="53"/>
  <c r="F6" i="51" s="1"/>
  <c r="D24" i="93"/>
  <c r="F7" i="51" s="1"/>
  <c r="D24" i="108"/>
  <c r="F8" i="51" s="1"/>
  <c r="D24" i="69"/>
  <c r="F9" i="51" s="1"/>
  <c r="D24" i="70"/>
  <c r="F10" i="51" s="1"/>
  <c r="D24" i="71"/>
  <c r="F11" i="51" s="1"/>
  <c r="D24" i="97"/>
  <c r="F12" i="51" s="1"/>
  <c r="D24" i="75"/>
  <c r="F13" i="51" s="1"/>
  <c r="D24" i="76"/>
  <c r="F14" i="51" s="1"/>
  <c r="D24" i="77"/>
  <c r="F15" i="51" s="1"/>
  <c r="D24" i="96"/>
  <c r="F16" i="51" s="1"/>
  <c r="D24" i="110"/>
  <c r="F17" i="51" s="1"/>
  <c r="D24" i="111"/>
  <c r="F18" i="51" s="1"/>
  <c r="D24" i="112"/>
  <c r="F19" i="51" s="1"/>
  <c r="D24" i="113"/>
  <c r="F20" i="51" s="1"/>
  <c r="D24" i="114"/>
  <c r="F21" i="51" s="1"/>
  <c r="D24" i="115"/>
  <c r="F22" i="51" s="1"/>
  <c r="D24" i="82"/>
  <c r="F23" i="51" s="1"/>
  <c r="D24" i="119"/>
  <c r="F24" i="51" s="1"/>
  <c r="D24" i="120"/>
  <c r="F25" i="51" s="1"/>
  <c r="D24" i="121"/>
  <c r="F26" i="51" s="1"/>
  <c r="D24" i="122"/>
  <c r="F27" i="51" s="1"/>
  <c r="D24" i="123"/>
  <c r="F28" i="51" s="1"/>
  <c r="D24" i="124"/>
  <c r="F29" i="51" s="1"/>
  <c r="D24" i="125"/>
  <c r="F30" i="51" s="1"/>
  <c r="D24" i="126"/>
  <c r="F31" i="51" s="1"/>
  <c r="D24" i="127"/>
  <c r="F32" i="51" s="1"/>
  <c r="D24" i="128"/>
  <c r="F33" i="51" s="1"/>
  <c r="D24" i="129"/>
  <c r="F34" i="51" s="1"/>
  <c r="D24" i="130"/>
  <c r="F35" i="51" s="1"/>
  <c r="B30" i="51"/>
  <c r="B29" i="51"/>
  <c r="B28" i="51"/>
  <c r="B27" i="51"/>
  <c r="B26" i="51"/>
  <c r="B25" i="51"/>
  <c r="B24" i="51"/>
  <c r="B23" i="51"/>
  <c r="B22" i="51"/>
  <c r="O35" i="51"/>
  <c r="E35" i="51"/>
  <c r="O34" i="51"/>
  <c r="E34" i="51"/>
  <c r="O33" i="51"/>
  <c r="E33" i="51"/>
  <c r="O32" i="51"/>
  <c r="E32" i="51"/>
  <c r="O31" i="51"/>
  <c r="E31" i="51"/>
  <c r="O30" i="51"/>
  <c r="E30" i="51"/>
  <c r="O29" i="51"/>
  <c r="E29" i="51"/>
  <c r="O28" i="51"/>
  <c r="E28" i="51"/>
  <c r="O27" i="51"/>
  <c r="E27" i="51"/>
  <c r="O26" i="51"/>
  <c r="E26" i="51"/>
  <c r="O25" i="51"/>
  <c r="E25" i="51"/>
  <c r="O24" i="51"/>
  <c r="E24" i="51"/>
  <c r="O23" i="51"/>
  <c r="E23" i="51"/>
  <c r="O22" i="51"/>
  <c r="E22" i="51"/>
  <c r="A3" i="127"/>
  <c r="A4" i="127"/>
  <c r="G10" i="127"/>
  <c r="G11" i="127"/>
  <c r="I15" i="127"/>
  <c r="I16" i="127"/>
  <c r="I17" i="127"/>
  <c r="I18" i="127"/>
  <c r="I19" i="127"/>
  <c r="I20" i="127"/>
  <c r="I21" i="127"/>
  <c r="I22" i="127"/>
  <c r="I23" i="127"/>
  <c r="G24" i="127"/>
  <c r="G25" i="127"/>
  <c r="C26" i="127"/>
  <c r="D26" i="134" s="1"/>
  <c r="C27" i="127"/>
  <c r="D27" i="134" s="1"/>
  <c r="I27" i="127"/>
  <c r="C28" i="127"/>
  <c r="D28" i="134" s="1"/>
  <c r="I28" i="127"/>
  <c r="C29" i="127"/>
  <c r="D29" i="134" s="1"/>
  <c r="I29" i="127"/>
  <c r="C30" i="127"/>
  <c r="D30" i="134" s="1"/>
  <c r="I30" i="127"/>
  <c r="C31" i="127"/>
  <c r="D31" i="134" s="1"/>
  <c r="I31" i="127"/>
  <c r="G34" i="127"/>
  <c r="I37" i="127"/>
  <c r="I42" i="127"/>
  <c r="I44" i="127"/>
  <c r="I46" i="127"/>
  <c r="C47" i="127"/>
  <c r="G47" i="127"/>
  <c r="I50" i="127"/>
  <c r="I52" i="127"/>
  <c r="F53" i="127"/>
  <c r="I53" i="127" s="1"/>
  <c r="I57" i="127"/>
  <c r="I58" i="127"/>
  <c r="I59" i="127"/>
  <c r="I61" i="127"/>
  <c r="A3" i="128"/>
  <c r="A4" i="128"/>
  <c r="G10" i="128"/>
  <c r="G11" i="128"/>
  <c r="G24" i="128"/>
  <c r="G25" i="128"/>
  <c r="C26" i="128"/>
  <c r="I26" i="128"/>
  <c r="C27" i="128"/>
  <c r="I27" i="128"/>
  <c r="C28" i="128"/>
  <c r="I28" i="128"/>
  <c r="C29" i="128"/>
  <c r="I29" i="128"/>
  <c r="C30" i="128"/>
  <c r="I30" i="128"/>
  <c r="C31" i="128"/>
  <c r="I31" i="128"/>
  <c r="G34" i="128"/>
  <c r="C47" i="128"/>
  <c r="G47" i="128"/>
  <c r="I50" i="128"/>
  <c r="I52" i="128"/>
  <c r="F53" i="128"/>
  <c r="I53" i="128" s="1"/>
  <c r="I57" i="128"/>
  <c r="I58" i="128"/>
  <c r="I59" i="128"/>
  <c r="I61" i="128"/>
  <c r="A3" i="129"/>
  <c r="A4" i="129"/>
  <c r="G10" i="129"/>
  <c r="G11" i="129"/>
  <c r="G24" i="129"/>
  <c r="G25" i="129"/>
  <c r="C26" i="129"/>
  <c r="C27" i="129"/>
  <c r="C28" i="129"/>
  <c r="C29" i="129"/>
  <c r="C30" i="129"/>
  <c r="C31" i="129"/>
  <c r="G34" i="129"/>
  <c r="C47" i="129"/>
  <c r="G47" i="129"/>
  <c r="I50" i="129"/>
  <c r="I52" i="129"/>
  <c r="F53" i="129"/>
  <c r="I53" i="129" s="1"/>
  <c r="I57" i="129"/>
  <c r="I58" i="129"/>
  <c r="I59" i="129"/>
  <c r="I61" i="129"/>
  <c r="A3" i="130"/>
  <c r="A4" i="130"/>
  <c r="G10" i="130"/>
  <c r="G11" i="130"/>
  <c r="I13" i="130"/>
  <c r="G24" i="130"/>
  <c r="G25" i="130"/>
  <c r="C26" i="130"/>
  <c r="I26" i="130"/>
  <c r="C27" i="130"/>
  <c r="I27" i="130"/>
  <c r="C28" i="130"/>
  <c r="I28" i="130"/>
  <c r="C29" i="130"/>
  <c r="I29" i="130"/>
  <c r="C30" i="130"/>
  <c r="I30" i="130"/>
  <c r="C31" i="130"/>
  <c r="I31" i="130"/>
  <c r="G34" i="130"/>
  <c r="C47" i="130"/>
  <c r="G47" i="130"/>
  <c r="I50" i="130"/>
  <c r="I52" i="130"/>
  <c r="F53" i="130"/>
  <c r="I53" i="130" s="1"/>
  <c r="I57" i="130"/>
  <c r="I58" i="130"/>
  <c r="I59" i="130"/>
  <c r="I61" i="130"/>
  <c r="A3" i="123"/>
  <c r="A4" i="123"/>
  <c r="G10" i="123"/>
  <c r="G11" i="123"/>
  <c r="I13" i="123"/>
  <c r="I14" i="123"/>
  <c r="I15" i="123"/>
  <c r="I16" i="123"/>
  <c r="I17" i="123"/>
  <c r="I18" i="123"/>
  <c r="I19" i="123"/>
  <c r="I20" i="123"/>
  <c r="I21" i="123"/>
  <c r="I22" i="123"/>
  <c r="I23" i="123"/>
  <c r="G24" i="123"/>
  <c r="G25" i="123"/>
  <c r="C26" i="123"/>
  <c r="D26" i="135" s="1"/>
  <c r="C27" i="123"/>
  <c r="D27" i="135" s="1"/>
  <c r="I27" i="123"/>
  <c r="C28" i="123"/>
  <c r="D28" i="135" s="1"/>
  <c r="I28" i="123"/>
  <c r="C29" i="123"/>
  <c r="D29" i="135" s="1"/>
  <c r="I29" i="123"/>
  <c r="C30" i="123"/>
  <c r="D30" i="135" s="1"/>
  <c r="I30" i="123"/>
  <c r="C31" i="123"/>
  <c r="D31" i="135" s="1"/>
  <c r="I31" i="123"/>
  <c r="G34" i="123"/>
  <c r="I36" i="123"/>
  <c r="I37" i="123"/>
  <c r="I38" i="123"/>
  <c r="I40" i="123"/>
  <c r="I41" i="123"/>
  <c r="I42" i="123"/>
  <c r="I43" i="123"/>
  <c r="I44" i="123"/>
  <c r="I45" i="123"/>
  <c r="I46" i="123"/>
  <c r="C47" i="123"/>
  <c r="G47" i="123"/>
  <c r="I50" i="123"/>
  <c r="I52" i="123"/>
  <c r="F53" i="123"/>
  <c r="I53" i="123" s="1"/>
  <c r="I57" i="123"/>
  <c r="I58" i="123"/>
  <c r="I59" i="123"/>
  <c r="I61" i="123"/>
  <c r="A3" i="124"/>
  <c r="A4" i="124"/>
  <c r="G10" i="124"/>
  <c r="G11" i="124"/>
  <c r="I13" i="124"/>
  <c r="I15" i="124"/>
  <c r="I17" i="124"/>
  <c r="I19" i="124"/>
  <c r="I21" i="124"/>
  <c r="I23" i="124"/>
  <c r="G24" i="124"/>
  <c r="G25" i="124"/>
  <c r="C26" i="124"/>
  <c r="I26" i="124"/>
  <c r="C27" i="124"/>
  <c r="C28" i="124"/>
  <c r="C29" i="124"/>
  <c r="C30" i="124"/>
  <c r="C31" i="124"/>
  <c r="G34" i="124"/>
  <c r="C47" i="124"/>
  <c r="G47" i="124"/>
  <c r="I50" i="124"/>
  <c r="I52" i="124"/>
  <c r="F53" i="124"/>
  <c r="I53" i="124" s="1"/>
  <c r="I57" i="124"/>
  <c r="I58" i="124"/>
  <c r="I59" i="124"/>
  <c r="I61" i="124"/>
  <c r="A3" i="125"/>
  <c r="A4" i="125"/>
  <c r="G10" i="125"/>
  <c r="G11" i="125"/>
  <c r="I16" i="125"/>
  <c r="I18" i="125"/>
  <c r="I20" i="125"/>
  <c r="I22" i="125"/>
  <c r="G24" i="125"/>
  <c r="G25" i="125"/>
  <c r="C26" i="125"/>
  <c r="C27" i="125"/>
  <c r="C28" i="125"/>
  <c r="C29" i="125"/>
  <c r="C30" i="125"/>
  <c r="C31" i="125"/>
  <c r="G34" i="125"/>
  <c r="C47" i="125"/>
  <c r="G47" i="125"/>
  <c r="I50" i="125"/>
  <c r="I52" i="125"/>
  <c r="F53" i="125"/>
  <c r="I53" i="125"/>
  <c r="I57" i="125"/>
  <c r="I58" i="125"/>
  <c r="I59" i="125"/>
  <c r="I61" i="125"/>
  <c r="A3" i="126"/>
  <c r="A4" i="126"/>
  <c r="G10" i="126"/>
  <c r="G11" i="126"/>
  <c r="G24" i="126"/>
  <c r="G25" i="126"/>
  <c r="C26" i="126"/>
  <c r="C27" i="126"/>
  <c r="I27" i="126"/>
  <c r="C28" i="126"/>
  <c r="I28" i="126"/>
  <c r="C29" i="126"/>
  <c r="I29" i="126"/>
  <c r="C30" i="126"/>
  <c r="I30" i="126"/>
  <c r="C31" i="126"/>
  <c r="I31" i="126"/>
  <c r="G34" i="126"/>
  <c r="C47" i="126"/>
  <c r="G47" i="126"/>
  <c r="I50" i="126"/>
  <c r="I52" i="126"/>
  <c r="F53" i="126"/>
  <c r="I53" i="126" s="1"/>
  <c r="I57" i="126"/>
  <c r="I58" i="126"/>
  <c r="I59" i="126"/>
  <c r="I61" i="126"/>
  <c r="A3" i="119"/>
  <c r="A4" i="119"/>
  <c r="G10" i="119"/>
  <c r="G11" i="119"/>
  <c r="I15" i="119"/>
  <c r="I16" i="119"/>
  <c r="I17" i="119"/>
  <c r="I18" i="119"/>
  <c r="I19" i="119"/>
  <c r="I20" i="119"/>
  <c r="I21" i="119"/>
  <c r="I22" i="119"/>
  <c r="I23" i="119"/>
  <c r="G24" i="119"/>
  <c r="G25" i="119"/>
  <c r="C26" i="119"/>
  <c r="D26" i="141" s="1"/>
  <c r="I26" i="119"/>
  <c r="C27" i="119"/>
  <c r="D27" i="141" s="1"/>
  <c r="I27" i="119"/>
  <c r="C28" i="119"/>
  <c r="D28" i="141" s="1"/>
  <c r="I28" i="119"/>
  <c r="C29" i="119"/>
  <c r="D29" i="141" s="1"/>
  <c r="I29" i="119"/>
  <c r="C30" i="119"/>
  <c r="D30" i="141" s="1"/>
  <c r="I30" i="119"/>
  <c r="C31" i="119"/>
  <c r="D31" i="141" s="1"/>
  <c r="I31" i="119"/>
  <c r="G34" i="119"/>
  <c r="C47" i="119"/>
  <c r="G47" i="119"/>
  <c r="I50" i="119"/>
  <c r="I52" i="119"/>
  <c r="F53" i="119"/>
  <c r="I53" i="119" s="1"/>
  <c r="I57" i="119"/>
  <c r="I58" i="119"/>
  <c r="I59" i="119"/>
  <c r="I61" i="119"/>
  <c r="A3" i="120"/>
  <c r="A4" i="120"/>
  <c r="G10" i="120"/>
  <c r="G11" i="120"/>
  <c r="I15" i="120"/>
  <c r="I16" i="120"/>
  <c r="I17" i="120"/>
  <c r="I18" i="120"/>
  <c r="I19" i="120"/>
  <c r="I20" i="120"/>
  <c r="I21" i="120"/>
  <c r="I22" i="120"/>
  <c r="I23" i="120"/>
  <c r="G24" i="120"/>
  <c r="G25" i="120"/>
  <c r="C26" i="120"/>
  <c r="I26" i="120"/>
  <c r="C27" i="120"/>
  <c r="I27" i="120"/>
  <c r="C28" i="120"/>
  <c r="I28" i="120"/>
  <c r="C29" i="120"/>
  <c r="I29" i="120"/>
  <c r="C30" i="120"/>
  <c r="I30" i="120"/>
  <c r="C31" i="120"/>
  <c r="I31" i="120"/>
  <c r="G34" i="120"/>
  <c r="C47" i="120"/>
  <c r="E47" i="120"/>
  <c r="G47" i="120"/>
  <c r="I50" i="120"/>
  <c r="I52" i="120"/>
  <c r="F53" i="120"/>
  <c r="I53" i="120"/>
  <c r="I57" i="120"/>
  <c r="I58" i="120"/>
  <c r="I59" i="120"/>
  <c r="I61" i="120"/>
  <c r="A3" i="121"/>
  <c r="A4" i="121"/>
  <c r="G10" i="121"/>
  <c r="G11" i="121"/>
  <c r="I15" i="121"/>
  <c r="I16" i="121"/>
  <c r="I17" i="121"/>
  <c r="I18" i="121"/>
  <c r="I19" i="121"/>
  <c r="I20" i="121"/>
  <c r="I21" i="121"/>
  <c r="I22" i="121"/>
  <c r="I23" i="121"/>
  <c r="G24" i="121"/>
  <c r="G25" i="121"/>
  <c r="C26" i="121"/>
  <c r="C27" i="121"/>
  <c r="C28" i="121"/>
  <c r="I28" i="121"/>
  <c r="C29" i="121"/>
  <c r="C30" i="121"/>
  <c r="I30" i="121"/>
  <c r="C31" i="121"/>
  <c r="G34" i="121"/>
  <c r="I38" i="121"/>
  <c r="I40" i="121"/>
  <c r="I41" i="121"/>
  <c r="I42" i="121"/>
  <c r="I43" i="121"/>
  <c r="I44" i="121"/>
  <c r="I45" i="121"/>
  <c r="I46" i="121"/>
  <c r="C47" i="121"/>
  <c r="E47" i="121"/>
  <c r="G47" i="121"/>
  <c r="I50" i="121"/>
  <c r="I52" i="121"/>
  <c r="F53" i="121"/>
  <c r="I53" i="121" s="1"/>
  <c r="I57" i="121"/>
  <c r="I58" i="121"/>
  <c r="I59" i="121"/>
  <c r="I61" i="121"/>
  <c r="A3" i="122"/>
  <c r="A4" i="122"/>
  <c r="G10" i="122"/>
  <c r="G11" i="122"/>
  <c r="I16" i="122"/>
  <c r="I18" i="122"/>
  <c r="I20" i="122"/>
  <c r="I22" i="122"/>
  <c r="G24" i="122"/>
  <c r="G25" i="122"/>
  <c r="C26" i="122"/>
  <c r="C27" i="122"/>
  <c r="I27" i="122"/>
  <c r="C28" i="122"/>
  <c r="I28" i="122"/>
  <c r="C29" i="122"/>
  <c r="I29" i="122"/>
  <c r="C30" i="122"/>
  <c r="I30" i="122"/>
  <c r="C31" i="122"/>
  <c r="I31" i="122"/>
  <c r="G34" i="122"/>
  <c r="C47" i="122"/>
  <c r="G47" i="122"/>
  <c r="I50" i="122"/>
  <c r="I52" i="122"/>
  <c r="F53" i="122"/>
  <c r="I53" i="122" s="1"/>
  <c r="I57" i="122"/>
  <c r="I58" i="122"/>
  <c r="I59" i="122"/>
  <c r="I61" i="122"/>
  <c r="I17" i="82"/>
  <c r="I18" i="82"/>
  <c r="I19" i="82"/>
  <c r="I20" i="82"/>
  <c r="I21" i="82"/>
  <c r="I23" i="82"/>
  <c r="I18" i="114"/>
  <c r="I20" i="114"/>
  <c r="I20" i="111"/>
  <c r="I22" i="111"/>
  <c r="I14" i="96"/>
  <c r="I15" i="96"/>
  <c r="I16" i="96"/>
  <c r="I17" i="96"/>
  <c r="I21" i="96"/>
  <c r="I22" i="96"/>
  <c r="I23" i="96"/>
  <c r="I19" i="71"/>
  <c r="I20" i="71"/>
  <c r="I21" i="71"/>
  <c r="I22" i="71"/>
  <c r="I23" i="71"/>
  <c r="H13" i="23"/>
  <c r="H14" i="23"/>
  <c r="H15" i="23"/>
  <c r="H16" i="23"/>
  <c r="H17" i="23"/>
  <c r="H18" i="23"/>
  <c r="H19" i="23"/>
  <c r="H20" i="23"/>
  <c r="H21" i="23"/>
  <c r="H22" i="23"/>
  <c r="H23" i="23"/>
  <c r="F13" i="23"/>
  <c r="F14" i="23"/>
  <c r="F15" i="23"/>
  <c r="F16" i="23"/>
  <c r="F17" i="23"/>
  <c r="F18" i="23"/>
  <c r="I18" i="23" s="1"/>
  <c r="F19" i="23"/>
  <c r="F20" i="23"/>
  <c r="I20" i="23" s="1"/>
  <c r="F21" i="23"/>
  <c r="F22" i="23"/>
  <c r="I22" i="23" s="1"/>
  <c r="F23" i="23"/>
  <c r="G24" i="24"/>
  <c r="F12" i="23"/>
  <c r="F26" i="23"/>
  <c r="G26" i="136" s="1"/>
  <c r="F27" i="23"/>
  <c r="G27" i="136" s="1"/>
  <c r="F28" i="23"/>
  <c r="F29" i="23"/>
  <c r="G29" i="136" s="1"/>
  <c r="H12" i="23"/>
  <c r="H26" i="23"/>
  <c r="I26" i="136" s="1"/>
  <c r="H27" i="23"/>
  <c r="I27" i="136" s="1"/>
  <c r="H28" i="23"/>
  <c r="I28" i="136" s="1"/>
  <c r="H29" i="23"/>
  <c r="I29" i="136" s="1"/>
  <c r="I52" i="82"/>
  <c r="I61" i="82"/>
  <c r="I59" i="82"/>
  <c r="I58" i="82"/>
  <c r="I57" i="82"/>
  <c r="F53" i="82"/>
  <c r="I53" i="82" s="1"/>
  <c r="I50" i="115"/>
  <c r="I52" i="115"/>
  <c r="I61" i="115"/>
  <c r="I59" i="115"/>
  <c r="I58" i="115"/>
  <c r="I57" i="115"/>
  <c r="F53" i="115"/>
  <c r="I53" i="115" s="1"/>
  <c r="I52" i="114"/>
  <c r="I61" i="114"/>
  <c r="I59" i="114"/>
  <c r="I58" i="114"/>
  <c r="I57" i="114"/>
  <c r="F53" i="114"/>
  <c r="I53" i="114" s="1"/>
  <c r="I59" i="113"/>
  <c r="I61" i="113"/>
  <c r="I58" i="113"/>
  <c r="I57" i="113"/>
  <c r="F53" i="113"/>
  <c r="I53" i="113" s="1"/>
  <c r="I52" i="113"/>
  <c r="I50" i="113"/>
  <c r="I57" i="112"/>
  <c r="I61" i="112"/>
  <c r="I59" i="112"/>
  <c r="I58" i="112"/>
  <c r="F53" i="112"/>
  <c r="I53" i="112" s="1"/>
  <c r="I52" i="112"/>
  <c r="I50" i="112"/>
  <c r="I61" i="111"/>
  <c r="I59" i="111"/>
  <c r="I58" i="111"/>
  <c r="I57" i="111"/>
  <c r="F53" i="111"/>
  <c r="I53" i="111" s="1"/>
  <c r="I52" i="111"/>
  <c r="I50" i="111"/>
  <c r="I52" i="110"/>
  <c r="I61" i="110"/>
  <c r="I59" i="110"/>
  <c r="I58" i="110"/>
  <c r="I57" i="110"/>
  <c r="F53" i="110"/>
  <c r="I53" i="110" s="1"/>
  <c r="I50" i="96"/>
  <c r="I52" i="96"/>
  <c r="I61" i="96"/>
  <c r="I59" i="96"/>
  <c r="I58" i="96"/>
  <c r="I57" i="96"/>
  <c r="F53" i="96"/>
  <c r="I53" i="96" s="1"/>
  <c r="I61" i="77"/>
  <c r="I58" i="77"/>
  <c r="I57" i="77"/>
  <c r="F53" i="77"/>
  <c r="I53" i="77"/>
  <c r="I52" i="77"/>
  <c r="I61" i="76"/>
  <c r="I59" i="76"/>
  <c r="I58" i="76"/>
  <c r="F53" i="76"/>
  <c r="I53" i="76" s="1"/>
  <c r="I52" i="76"/>
  <c r="I50" i="76"/>
  <c r="I57" i="75"/>
  <c r="I27" i="75"/>
  <c r="I29" i="75"/>
  <c r="I31" i="75"/>
  <c r="I61" i="75"/>
  <c r="I59" i="75"/>
  <c r="I58" i="75"/>
  <c r="F53" i="75"/>
  <c r="I53" i="75"/>
  <c r="I52" i="75"/>
  <c r="I50" i="75"/>
  <c r="I57" i="97"/>
  <c r="I61" i="97"/>
  <c r="I59" i="97"/>
  <c r="I58" i="97"/>
  <c r="F53" i="97"/>
  <c r="I53" i="97" s="1"/>
  <c r="I52" i="97"/>
  <c r="I50" i="97"/>
  <c r="I57" i="71"/>
  <c r="I29" i="71"/>
  <c r="I61" i="71"/>
  <c r="I59" i="71"/>
  <c r="I58" i="71"/>
  <c r="F53" i="71"/>
  <c r="I53" i="71" s="1"/>
  <c r="I52" i="71"/>
  <c r="I50" i="71"/>
  <c r="I57" i="70"/>
  <c r="I61" i="70"/>
  <c r="I59" i="70"/>
  <c r="I58" i="70"/>
  <c r="F53" i="70"/>
  <c r="I53" i="70" s="1"/>
  <c r="I52" i="70"/>
  <c r="I50" i="70"/>
  <c r="I29" i="69"/>
  <c r="I31" i="69"/>
  <c r="I61" i="69"/>
  <c r="I59" i="69"/>
  <c r="I58" i="69"/>
  <c r="I57" i="69"/>
  <c r="F53" i="69"/>
  <c r="I53" i="69" s="1"/>
  <c r="I52" i="69"/>
  <c r="I50" i="69"/>
  <c r="I52" i="108"/>
  <c r="I61" i="108"/>
  <c r="I59" i="108"/>
  <c r="I58" i="108"/>
  <c r="I57" i="108"/>
  <c r="F53" i="108"/>
  <c r="I53" i="108" s="1"/>
  <c r="I59" i="93"/>
  <c r="I61" i="93"/>
  <c r="I58" i="93"/>
  <c r="I57" i="93"/>
  <c r="F53" i="93"/>
  <c r="I53" i="93" s="1"/>
  <c r="I52" i="93"/>
  <c r="I50" i="93"/>
  <c r="I61" i="53"/>
  <c r="I59" i="53"/>
  <c r="I58" i="53"/>
  <c r="I57" i="53"/>
  <c r="F53" i="53"/>
  <c r="I53" i="53" s="1"/>
  <c r="I52" i="53"/>
  <c r="I50" i="53"/>
  <c r="I52" i="24"/>
  <c r="I61" i="24"/>
  <c r="I59" i="24"/>
  <c r="I58" i="24"/>
  <c r="I57" i="24"/>
  <c r="F53" i="24"/>
  <c r="I53" i="24" s="1"/>
  <c r="H35" i="23"/>
  <c r="I35" i="23" s="1"/>
  <c r="I61" i="23"/>
  <c r="I58" i="23"/>
  <c r="O15" i="51"/>
  <c r="O16" i="51"/>
  <c r="O17" i="51"/>
  <c r="O18" i="51"/>
  <c r="O19" i="51"/>
  <c r="O20" i="51"/>
  <c r="O14" i="51"/>
  <c r="O5" i="51"/>
  <c r="O6" i="51"/>
  <c r="O7" i="51"/>
  <c r="O8" i="51"/>
  <c r="O9" i="51"/>
  <c r="O10" i="51"/>
  <c r="O11" i="51"/>
  <c r="O4" i="51"/>
  <c r="E45" i="23"/>
  <c r="E36" i="23"/>
  <c r="F36" i="23" s="1"/>
  <c r="E37" i="23"/>
  <c r="F37" i="23" s="1"/>
  <c r="E38" i="23"/>
  <c r="F38" i="23" s="1"/>
  <c r="E40" i="23"/>
  <c r="F40" i="23" s="1"/>
  <c r="E41" i="23"/>
  <c r="F41" i="23" s="1"/>
  <c r="E42" i="23"/>
  <c r="F42" i="23" s="1"/>
  <c r="E43" i="23"/>
  <c r="E44" i="23"/>
  <c r="F44" i="23" s="1"/>
  <c r="E46" i="23"/>
  <c r="F46" i="23" s="1"/>
  <c r="I46" i="23" s="1"/>
  <c r="H45" i="23"/>
  <c r="D24" i="23"/>
  <c r="F4" i="51" s="1"/>
  <c r="G47" i="82"/>
  <c r="G34" i="82"/>
  <c r="G25" i="82"/>
  <c r="G24" i="82"/>
  <c r="G11" i="82"/>
  <c r="G10" i="82"/>
  <c r="G47" i="115"/>
  <c r="G34" i="115"/>
  <c r="G25" i="115"/>
  <c r="G24" i="115"/>
  <c r="G11" i="115"/>
  <c r="G10" i="115"/>
  <c r="G47" i="114"/>
  <c r="G34" i="114"/>
  <c r="G25" i="114"/>
  <c r="G24" i="114"/>
  <c r="G11" i="114"/>
  <c r="G10" i="114"/>
  <c r="G47" i="113"/>
  <c r="G34" i="113"/>
  <c r="G25" i="113"/>
  <c r="G24" i="113"/>
  <c r="G11" i="113"/>
  <c r="G10" i="113"/>
  <c r="G47" i="112"/>
  <c r="G34" i="112"/>
  <c r="G25" i="112"/>
  <c r="G24" i="112"/>
  <c r="G11" i="112"/>
  <c r="G10" i="112"/>
  <c r="G47" i="111"/>
  <c r="G34" i="111"/>
  <c r="G25" i="111"/>
  <c r="G24" i="111"/>
  <c r="G24" i="76"/>
  <c r="G24" i="77"/>
  <c r="G24" i="96"/>
  <c r="G24" i="110"/>
  <c r="G11" i="111"/>
  <c r="G10" i="111"/>
  <c r="G47" i="110"/>
  <c r="G34" i="110"/>
  <c r="G25" i="110"/>
  <c r="G11" i="110"/>
  <c r="G10" i="110"/>
  <c r="G47" i="96"/>
  <c r="G34" i="96"/>
  <c r="G25" i="96"/>
  <c r="G11" i="96"/>
  <c r="G10" i="96"/>
  <c r="G47" i="77"/>
  <c r="G34" i="77"/>
  <c r="G25" i="77"/>
  <c r="G11" i="77"/>
  <c r="G10" i="77"/>
  <c r="G47" i="76"/>
  <c r="G34" i="76"/>
  <c r="G25" i="76"/>
  <c r="G11" i="76"/>
  <c r="G10" i="76"/>
  <c r="G47" i="75"/>
  <c r="G34" i="75"/>
  <c r="G25" i="75"/>
  <c r="G24" i="75"/>
  <c r="G11" i="75"/>
  <c r="G10" i="75"/>
  <c r="G47" i="97"/>
  <c r="G34" i="97"/>
  <c r="G25" i="97"/>
  <c r="G24" i="97"/>
  <c r="G24" i="108"/>
  <c r="G24" i="69"/>
  <c r="G24" i="70"/>
  <c r="G24" i="71"/>
  <c r="G11" i="97"/>
  <c r="G10" i="97"/>
  <c r="G47" i="71"/>
  <c r="G34" i="71"/>
  <c r="G25" i="71"/>
  <c r="G11" i="71"/>
  <c r="G10" i="71"/>
  <c r="G47" i="70"/>
  <c r="G34" i="70"/>
  <c r="G25" i="70"/>
  <c r="G11" i="70"/>
  <c r="G10" i="70"/>
  <c r="G47" i="69"/>
  <c r="G34" i="69"/>
  <c r="G25" i="69"/>
  <c r="G11" i="69"/>
  <c r="G10" i="69"/>
  <c r="G34" i="108"/>
  <c r="G25" i="108"/>
  <c r="G11" i="108"/>
  <c r="G10" i="108"/>
  <c r="G47" i="93"/>
  <c r="G34" i="93"/>
  <c r="G25" i="93"/>
  <c r="G24" i="93"/>
  <c r="G11" i="93"/>
  <c r="G10" i="93"/>
  <c r="G47" i="53"/>
  <c r="G34" i="53"/>
  <c r="G25" i="53"/>
  <c r="G24" i="53"/>
  <c r="G11" i="53"/>
  <c r="G10" i="53"/>
  <c r="G11" i="24"/>
  <c r="G10" i="24"/>
  <c r="G34" i="24"/>
  <c r="G25" i="24"/>
  <c r="C31" i="82"/>
  <c r="C30" i="82"/>
  <c r="C29" i="82"/>
  <c r="C28" i="82"/>
  <c r="C27" i="82"/>
  <c r="C26" i="82"/>
  <c r="C31" i="115"/>
  <c r="C30" i="115"/>
  <c r="C29" i="115"/>
  <c r="C28" i="115"/>
  <c r="C27" i="115"/>
  <c r="C26" i="115"/>
  <c r="C31" i="114"/>
  <c r="C30" i="114"/>
  <c r="C29" i="114"/>
  <c r="C28" i="114"/>
  <c r="C27" i="114"/>
  <c r="C26" i="114"/>
  <c r="C31" i="113"/>
  <c r="D31" i="140" s="1"/>
  <c r="C30" i="113"/>
  <c r="D30" i="140" s="1"/>
  <c r="C29" i="113"/>
  <c r="D29" i="140" s="1"/>
  <c r="C28" i="113"/>
  <c r="D28" i="140" s="1"/>
  <c r="C27" i="113"/>
  <c r="D27" i="140" s="1"/>
  <c r="C26" i="113"/>
  <c r="D26" i="140" s="1"/>
  <c r="C31" i="112"/>
  <c r="C30" i="112"/>
  <c r="C29" i="112"/>
  <c r="C28" i="112"/>
  <c r="C27" i="112"/>
  <c r="C26" i="112"/>
  <c r="C31" i="111"/>
  <c r="C30" i="111"/>
  <c r="C29" i="111"/>
  <c r="C28" i="111"/>
  <c r="C27" i="111"/>
  <c r="C26" i="111"/>
  <c r="C31" i="110"/>
  <c r="C30" i="110"/>
  <c r="C29" i="110"/>
  <c r="C28" i="110"/>
  <c r="C27" i="110"/>
  <c r="C26" i="110"/>
  <c r="C31" i="96"/>
  <c r="D31" i="139" s="1"/>
  <c r="C30" i="96"/>
  <c r="D30" i="139" s="1"/>
  <c r="C29" i="96"/>
  <c r="D29" i="139" s="1"/>
  <c r="C28" i="96"/>
  <c r="D28" i="139" s="1"/>
  <c r="C27" i="96"/>
  <c r="D27" i="139" s="1"/>
  <c r="C26" i="96"/>
  <c r="D26" i="139" s="1"/>
  <c r="C31" i="77"/>
  <c r="C30" i="77"/>
  <c r="C29" i="77"/>
  <c r="C28" i="77"/>
  <c r="C27" i="77"/>
  <c r="C26" i="77"/>
  <c r="C31" i="76"/>
  <c r="C30" i="76"/>
  <c r="C29" i="76"/>
  <c r="C28" i="76"/>
  <c r="C27" i="76"/>
  <c r="C26" i="76"/>
  <c r="A4" i="82"/>
  <c r="A3" i="82"/>
  <c r="A4" i="115"/>
  <c r="A3" i="115"/>
  <c r="A4" i="114"/>
  <c r="A3" i="114"/>
  <c r="A4" i="113"/>
  <c r="A3" i="113"/>
  <c r="A4" i="112"/>
  <c r="A3" i="112"/>
  <c r="A4" i="111"/>
  <c r="A3" i="111"/>
  <c r="A4" i="110"/>
  <c r="A3" i="110"/>
  <c r="A4" i="96"/>
  <c r="A3" i="96"/>
  <c r="A4" i="77"/>
  <c r="A3" i="77"/>
  <c r="A4" i="76"/>
  <c r="A3" i="76"/>
  <c r="A4" i="75"/>
  <c r="A3" i="75"/>
  <c r="A4" i="97"/>
  <c r="A3" i="97"/>
  <c r="A4" i="71"/>
  <c r="A3" i="71"/>
  <c r="A4" i="70"/>
  <c r="A3" i="70"/>
  <c r="A4" i="69"/>
  <c r="A3" i="69"/>
  <c r="A4" i="108"/>
  <c r="A3" i="108"/>
  <c r="A4" i="93"/>
  <c r="A3" i="93"/>
  <c r="A4" i="53"/>
  <c r="A3" i="53"/>
  <c r="A4" i="24"/>
  <c r="A3" i="24"/>
  <c r="C31" i="75"/>
  <c r="C30" i="75"/>
  <c r="C29" i="75"/>
  <c r="C28" i="75"/>
  <c r="C27" i="75"/>
  <c r="C26" i="75"/>
  <c r="C31" i="97"/>
  <c r="D31" i="138" s="1"/>
  <c r="C30" i="97"/>
  <c r="D30" i="138" s="1"/>
  <c r="C29" i="97"/>
  <c r="D29" i="138" s="1"/>
  <c r="C28" i="97"/>
  <c r="D28" i="138" s="1"/>
  <c r="C27" i="97"/>
  <c r="D27" i="138" s="1"/>
  <c r="C26" i="97"/>
  <c r="D26" i="138" s="1"/>
  <c r="C31" i="71"/>
  <c r="C30" i="71"/>
  <c r="C29" i="71"/>
  <c r="C28" i="71"/>
  <c r="C27" i="71"/>
  <c r="C26" i="71"/>
  <c r="C31" i="70"/>
  <c r="C30" i="70"/>
  <c r="C29" i="70"/>
  <c r="C28" i="70"/>
  <c r="C27" i="70"/>
  <c r="C26" i="70"/>
  <c r="C31" i="69"/>
  <c r="C30" i="69"/>
  <c r="C29" i="69"/>
  <c r="C28" i="69"/>
  <c r="C27" i="69"/>
  <c r="C26" i="69"/>
  <c r="C31" i="108"/>
  <c r="D31" i="137" s="1"/>
  <c r="C30" i="108"/>
  <c r="D30" i="137" s="1"/>
  <c r="C29" i="108"/>
  <c r="D29" i="137" s="1"/>
  <c r="C28" i="108"/>
  <c r="D28" i="137" s="1"/>
  <c r="C27" i="108"/>
  <c r="D27" i="137" s="1"/>
  <c r="C26" i="108"/>
  <c r="D26" i="137" s="1"/>
  <c r="C31" i="93"/>
  <c r="C30" i="93"/>
  <c r="C29" i="93"/>
  <c r="C28" i="93"/>
  <c r="C27" i="93"/>
  <c r="C26" i="93"/>
  <c r="C31" i="53"/>
  <c r="C30" i="53"/>
  <c r="C29" i="53"/>
  <c r="C28" i="53"/>
  <c r="C27" i="53"/>
  <c r="C26" i="53"/>
  <c r="C27" i="24"/>
  <c r="C28" i="24"/>
  <c r="C29" i="24"/>
  <c r="C30" i="24"/>
  <c r="C31" i="24"/>
  <c r="C26" i="24"/>
  <c r="I26" i="82"/>
  <c r="I27" i="82"/>
  <c r="I28" i="82"/>
  <c r="I29" i="82"/>
  <c r="I30" i="82"/>
  <c r="I31" i="82"/>
  <c r="C47" i="82"/>
  <c r="I26" i="115"/>
  <c r="I27" i="115"/>
  <c r="I28" i="115"/>
  <c r="I33" i="115" s="1"/>
  <c r="I29" i="115"/>
  <c r="I30" i="115"/>
  <c r="I31" i="115"/>
  <c r="E47" i="115"/>
  <c r="C47" i="115"/>
  <c r="I26" i="114"/>
  <c r="I28" i="114"/>
  <c r="I30" i="114"/>
  <c r="E47" i="114"/>
  <c r="C47" i="114"/>
  <c r="I26" i="113"/>
  <c r="I27" i="113"/>
  <c r="I28" i="113"/>
  <c r="I29" i="113"/>
  <c r="I30" i="113"/>
  <c r="I31" i="113"/>
  <c r="I36" i="113"/>
  <c r="I37" i="113"/>
  <c r="I38" i="113"/>
  <c r="I40" i="113"/>
  <c r="I41" i="113"/>
  <c r="I42" i="113"/>
  <c r="I43" i="113"/>
  <c r="I44" i="113"/>
  <c r="I45" i="113"/>
  <c r="I46" i="113"/>
  <c r="C47" i="113"/>
  <c r="I27" i="112"/>
  <c r="I28" i="112"/>
  <c r="I29" i="112"/>
  <c r="I30" i="112"/>
  <c r="I31" i="112"/>
  <c r="E47" i="112"/>
  <c r="C47" i="112"/>
  <c r="I27" i="111"/>
  <c r="I28" i="111"/>
  <c r="I29" i="111"/>
  <c r="I30" i="111"/>
  <c r="I31" i="111"/>
  <c r="E47" i="111"/>
  <c r="C47" i="111"/>
  <c r="I27" i="110"/>
  <c r="I28" i="110"/>
  <c r="I29" i="110"/>
  <c r="I30" i="110"/>
  <c r="I31" i="110"/>
  <c r="E47" i="110"/>
  <c r="C47" i="110"/>
  <c r="I26" i="96"/>
  <c r="I27" i="96"/>
  <c r="I28" i="96"/>
  <c r="I29" i="96"/>
  <c r="I30" i="96"/>
  <c r="I31" i="96"/>
  <c r="I36" i="96"/>
  <c r="I38" i="96"/>
  <c r="I41" i="96"/>
  <c r="C47" i="96"/>
  <c r="I26" i="77"/>
  <c r="I27" i="77"/>
  <c r="I28" i="77"/>
  <c r="I29" i="77"/>
  <c r="I30" i="77"/>
  <c r="I31" i="77"/>
  <c r="C47" i="77"/>
  <c r="I26" i="76"/>
  <c r="I33" i="76" s="1"/>
  <c r="I27" i="76"/>
  <c r="I28" i="76"/>
  <c r="I29" i="76"/>
  <c r="I30" i="76"/>
  <c r="I31" i="76"/>
  <c r="E47" i="76"/>
  <c r="C47" i="76"/>
  <c r="I26" i="75"/>
  <c r="I28" i="75"/>
  <c r="I30" i="75"/>
  <c r="C47" i="75"/>
  <c r="I26" i="97"/>
  <c r="I27" i="97"/>
  <c r="I28" i="97"/>
  <c r="I29" i="97"/>
  <c r="I30" i="97"/>
  <c r="I31" i="97"/>
  <c r="I36" i="97"/>
  <c r="I37" i="97"/>
  <c r="I38" i="97"/>
  <c r="I40" i="97"/>
  <c r="I41" i="97"/>
  <c r="I42" i="97"/>
  <c r="I43" i="97"/>
  <c r="I44" i="97"/>
  <c r="I46" i="97"/>
  <c r="E47" i="97"/>
  <c r="C47" i="97"/>
  <c r="I30" i="71"/>
  <c r="C47" i="71"/>
  <c r="I27" i="70"/>
  <c r="I29" i="70"/>
  <c r="I31" i="70"/>
  <c r="C47" i="70"/>
  <c r="I26" i="69"/>
  <c r="I28" i="69"/>
  <c r="I30" i="69"/>
  <c r="C47" i="69"/>
  <c r="I27" i="108"/>
  <c r="I28" i="108"/>
  <c r="I29" i="108"/>
  <c r="I30" i="108"/>
  <c r="I31" i="108"/>
  <c r="I40" i="108"/>
  <c r="C47" i="108"/>
  <c r="I26" i="93"/>
  <c r="I27" i="93"/>
  <c r="I28" i="93"/>
  <c r="I29" i="93"/>
  <c r="I30" i="93"/>
  <c r="I31" i="93"/>
  <c r="C47" i="93"/>
  <c r="I26" i="53"/>
  <c r="I27" i="53"/>
  <c r="I28" i="53"/>
  <c r="I29" i="53"/>
  <c r="I30" i="53"/>
  <c r="I31" i="53"/>
  <c r="C47" i="53"/>
  <c r="I26" i="24"/>
  <c r="I27" i="24"/>
  <c r="I28" i="24"/>
  <c r="I29" i="24"/>
  <c r="I30" i="24"/>
  <c r="I31" i="24"/>
  <c r="H36" i="23"/>
  <c r="H37" i="23"/>
  <c r="H38" i="23"/>
  <c r="H40" i="23"/>
  <c r="H41" i="23"/>
  <c r="H42" i="23"/>
  <c r="H43" i="23"/>
  <c r="I43" i="136" s="1"/>
  <c r="H44" i="23"/>
  <c r="H46" i="23"/>
  <c r="G47" i="24"/>
  <c r="C47" i="24"/>
  <c r="B21" i="51"/>
  <c r="E4" i="51"/>
  <c r="E5" i="51"/>
  <c r="E6" i="51"/>
  <c r="E7" i="51"/>
  <c r="E8" i="51"/>
  <c r="E9" i="51"/>
  <c r="E10" i="51"/>
  <c r="E11" i="51"/>
  <c r="E12" i="51"/>
  <c r="E13" i="51"/>
  <c r="E14" i="51"/>
  <c r="E15" i="51"/>
  <c r="E16" i="51"/>
  <c r="E17" i="51"/>
  <c r="E18" i="51"/>
  <c r="E19" i="51"/>
  <c r="E20" i="51"/>
  <c r="E21" i="51"/>
  <c r="F30" i="23"/>
  <c r="G30" i="136" s="1"/>
  <c r="F31" i="23"/>
  <c r="G31" i="136" s="1"/>
  <c r="H30" i="23"/>
  <c r="I30" i="136" s="1"/>
  <c r="H31" i="23"/>
  <c r="I31" i="136" s="1"/>
  <c r="H42" i="47"/>
  <c r="H43" i="47"/>
  <c r="H44" i="47"/>
  <c r="H45" i="47"/>
  <c r="H46" i="47"/>
  <c r="H47" i="47"/>
  <c r="H48" i="47"/>
  <c r="H49" i="47"/>
  <c r="A8" i="51"/>
  <c r="A7" i="51"/>
  <c r="A6" i="51"/>
  <c r="A5" i="51"/>
  <c r="A4" i="51"/>
  <c r="O12" i="51"/>
  <c r="O13" i="51"/>
  <c r="O21" i="51"/>
  <c r="F52" i="23"/>
  <c r="F55" i="23"/>
  <c r="F59" i="23"/>
  <c r="B8" i="51"/>
  <c r="B7" i="51"/>
  <c r="G24" i="23"/>
  <c r="G47" i="23"/>
  <c r="B6" i="51"/>
  <c r="B9" i="51"/>
  <c r="B10" i="51"/>
  <c r="B11" i="51"/>
  <c r="B12" i="51"/>
  <c r="B13" i="51"/>
  <c r="B14" i="51"/>
  <c r="B15" i="51"/>
  <c r="B16" i="51"/>
  <c r="B17" i="51"/>
  <c r="B18" i="51"/>
  <c r="B19" i="51"/>
  <c r="B20" i="51"/>
  <c r="B5" i="51"/>
  <c r="B4" i="51"/>
  <c r="H22" i="47"/>
  <c r="H23" i="47"/>
  <c r="H24" i="47"/>
  <c r="H25" i="47"/>
  <c r="H26" i="47"/>
  <c r="H27" i="47"/>
  <c r="H28" i="47"/>
  <c r="H29" i="47"/>
  <c r="H13" i="47"/>
  <c r="H14" i="47"/>
  <c r="H15" i="47"/>
  <c r="H16" i="47"/>
  <c r="H17" i="47"/>
  <c r="H18" i="47"/>
  <c r="H19" i="47"/>
  <c r="H20" i="47"/>
  <c r="H21" i="47"/>
  <c r="H30" i="47"/>
  <c r="H31" i="47"/>
  <c r="H32" i="47"/>
  <c r="J34" i="46"/>
  <c r="J35" i="46"/>
  <c r="J36" i="46"/>
  <c r="J37" i="46"/>
  <c r="J38" i="46"/>
  <c r="J39" i="46"/>
  <c r="J40" i="46"/>
  <c r="J41" i="46"/>
  <c r="J42" i="46"/>
  <c r="J43" i="46"/>
  <c r="J44" i="46"/>
  <c r="J45" i="46"/>
  <c r="J46" i="46"/>
  <c r="J47" i="46"/>
  <c r="J48" i="46"/>
  <c r="J49" i="46"/>
  <c r="J50" i="46"/>
  <c r="J51" i="46"/>
  <c r="J52" i="46"/>
  <c r="J53" i="46"/>
  <c r="J54" i="46"/>
  <c r="H5" i="47"/>
  <c r="J5" i="46"/>
  <c r="J10" i="46"/>
  <c r="J11" i="46"/>
  <c r="J12" i="46"/>
  <c r="J25" i="46"/>
  <c r="J26" i="46"/>
  <c r="J27" i="46"/>
  <c r="J28" i="46"/>
  <c r="J29" i="46"/>
  <c r="J30" i="46"/>
  <c r="J31" i="46"/>
  <c r="J32" i="46"/>
  <c r="J33" i="46"/>
  <c r="J55" i="46"/>
  <c r="J56" i="46"/>
  <c r="J57" i="46"/>
  <c r="J58" i="46"/>
  <c r="J59" i="46"/>
  <c r="J60" i="46"/>
  <c r="H40" i="47"/>
  <c r="H41" i="47"/>
  <c r="H50" i="47"/>
  <c r="H51" i="47"/>
  <c r="H52" i="47"/>
  <c r="H33" i="47"/>
  <c r="H34" i="47"/>
  <c r="H35" i="47"/>
  <c r="H36" i="47"/>
  <c r="H37" i="47"/>
  <c r="H38" i="47"/>
  <c r="H39" i="47"/>
  <c r="I28" i="23"/>
  <c r="I30" i="23"/>
  <c r="I52" i="23"/>
  <c r="F53" i="23"/>
  <c r="I53" i="23" s="1"/>
  <c r="H7" i="47"/>
  <c r="H8" i="47"/>
  <c r="H9" i="47"/>
  <c r="H10" i="47"/>
  <c r="H11" i="47"/>
  <c r="H1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" i="47"/>
  <c r="H68" i="47"/>
  <c r="H69" i="47"/>
  <c r="H70" i="47"/>
  <c r="H71" i="47"/>
  <c r="H72" i="47"/>
  <c r="H73" i="47"/>
  <c r="H74" i="47"/>
  <c r="H75" i="47"/>
  <c r="C47" i="23"/>
  <c r="J82" i="46"/>
  <c r="J6" i="46"/>
  <c r="J7" i="46"/>
  <c r="J8" i="46"/>
  <c r="J9" i="46"/>
  <c r="J61" i="46"/>
  <c r="J62" i="46"/>
  <c r="J63" i="46"/>
  <c r="J64" i="46"/>
  <c r="J65" i="46"/>
  <c r="J66" i="46"/>
  <c r="J67" i="46"/>
  <c r="J68" i="46"/>
  <c r="J69" i="46"/>
  <c r="J70" i="46"/>
  <c r="J71" i="46"/>
  <c r="J72" i="46"/>
  <c r="J73" i="46"/>
  <c r="J74" i="46"/>
  <c r="J75" i="46"/>
  <c r="J76" i="46"/>
  <c r="J77" i="46"/>
  <c r="J78" i="46"/>
  <c r="J79" i="46"/>
  <c r="J80" i="46"/>
  <c r="J81" i="46"/>
  <c r="N83" i="46"/>
  <c r="M83" i="46"/>
  <c r="L83" i="46"/>
  <c r="K83" i="46"/>
  <c r="F50" i="23"/>
  <c r="G50" i="136" s="1"/>
  <c r="F51" i="23"/>
  <c r="G51" i="136" s="1"/>
  <c r="F57" i="23"/>
  <c r="I57" i="23" s="1"/>
  <c r="I33" i="96"/>
  <c r="I27" i="69"/>
  <c r="I33" i="97"/>
  <c r="I33" i="113"/>
  <c r="I33" i="82"/>
  <c r="I50" i="24"/>
  <c r="I50" i="108"/>
  <c r="I50" i="114"/>
  <c r="I50" i="82"/>
  <c r="F33" i="23"/>
  <c r="I12" i="76"/>
  <c r="I57" i="76"/>
  <c r="I50" i="77"/>
  <c r="I59" i="77"/>
  <c r="I50" i="110"/>
  <c r="I14" i="23"/>
  <c r="I31" i="23"/>
  <c r="I29" i="23"/>
  <c r="I27" i="23"/>
  <c r="I17" i="24"/>
  <c r="I23" i="24"/>
  <c r="I21" i="24"/>
  <c r="I19" i="24"/>
  <c r="I23" i="53"/>
  <c r="I19" i="53"/>
  <c r="I23" i="93"/>
  <c r="I21" i="93"/>
  <c r="I19" i="93"/>
  <c r="I22" i="82"/>
  <c r="I20" i="24"/>
  <c r="I22" i="53"/>
  <c r="I20" i="53"/>
  <c r="I18" i="53"/>
  <c r="I22" i="93"/>
  <c r="I18" i="93"/>
  <c r="I21" i="108"/>
  <c r="I19" i="108"/>
  <c r="I20" i="69"/>
  <c r="I23" i="97"/>
  <c r="I21" i="97"/>
  <c r="I19" i="97"/>
  <c r="I13" i="97"/>
  <c r="I14" i="97"/>
  <c r="I15" i="97"/>
  <c r="I16" i="97"/>
  <c r="I17" i="97"/>
  <c r="I18" i="97"/>
  <c r="I20" i="97"/>
  <c r="I22" i="97"/>
  <c r="I22" i="75"/>
  <c r="I20" i="75"/>
  <c r="I18" i="75"/>
  <c r="I21" i="76"/>
  <c r="I18" i="77"/>
  <c r="I20" i="96"/>
  <c r="I19" i="96"/>
  <c r="I18" i="96"/>
  <c r="I22" i="112"/>
  <c r="I20" i="112"/>
  <c r="I18" i="112"/>
  <c r="I23" i="113"/>
  <c r="I21" i="113"/>
  <c r="I19" i="113"/>
  <c r="I22" i="114"/>
  <c r="I19" i="114"/>
  <c r="I23" i="115"/>
  <c r="I21" i="115"/>
  <c r="I19" i="115"/>
  <c r="I23" i="70"/>
  <c r="I22" i="70"/>
  <c r="I21" i="70"/>
  <c r="I20" i="70"/>
  <c r="I19" i="70"/>
  <c r="I18" i="70"/>
  <c r="I23" i="75"/>
  <c r="I21" i="75"/>
  <c r="I19" i="75"/>
  <c r="I20" i="110"/>
  <c r="I23" i="112"/>
  <c r="I21" i="112"/>
  <c r="I19" i="112"/>
  <c r="I22" i="113"/>
  <c r="I20" i="113"/>
  <c r="I18" i="113"/>
  <c r="I22" i="115"/>
  <c r="I20" i="115"/>
  <c r="I18" i="115"/>
  <c r="I17" i="53"/>
  <c r="I17" i="93"/>
  <c r="I17" i="108"/>
  <c r="I17" i="70"/>
  <c r="I13" i="70"/>
  <c r="I17" i="71"/>
  <c r="I17" i="75"/>
  <c r="I17" i="112"/>
  <c r="I13" i="112"/>
  <c r="I15" i="112"/>
  <c r="I16" i="112"/>
  <c r="I17" i="113"/>
  <c r="I17" i="114"/>
  <c r="I17" i="115"/>
  <c r="I16" i="53"/>
  <c r="I16" i="75"/>
  <c r="I16" i="114"/>
  <c r="I16" i="115"/>
  <c r="I16" i="111"/>
  <c r="I16" i="82"/>
  <c r="I15" i="114"/>
  <c r="I21" i="114"/>
  <c r="I23" i="114"/>
  <c r="I15" i="115"/>
  <c r="I15" i="75"/>
  <c r="I15" i="113"/>
  <c r="I16" i="113"/>
  <c r="I13" i="115"/>
  <c r="I50" i="23"/>
  <c r="I15" i="77"/>
  <c r="I20" i="76"/>
  <c r="I18" i="76"/>
  <c r="I16" i="76"/>
  <c r="I23" i="76"/>
  <c r="I19" i="76"/>
  <c r="I17" i="76"/>
  <c r="I15" i="76"/>
  <c r="I21" i="53"/>
  <c r="I18" i="24"/>
  <c r="I18" i="71"/>
  <c r="I15" i="82"/>
  <c r="I14" i="115"/>
  <c r="I13" i="76"/>
  <c r="I12" i="110"/>
  <c r="I12" i="75"/>
  <c r="I23" i="108"/>
  <c r="F33" i="122"/>
  <c r="I59" i="23"/>
  <c r="H24" i="120"/>
  <c r="H51" i="120" s="1"/>
  <c r="I51" i="120" s="1"/>
  <c r="H47" i="123"/>
  <c r="H33" i="126"/>
  <c r="H47" i="113"/>
  <c r="H33" i="114"/>
  <c r="H33" i="127"/>
  <c r="F36" i="108"/>
  <c r="I36" i="108" s="1"/>
  <c r="H35" i="24"/>
  <c r="F36" i="77"/>
  <c r="I36" i="77" s="1"/>
  <c r="E47" i="122"/>
  <c r="E46" i="119"/>
  <c r="F46" i="141" s="1"/>
  <c r="E45" i="127"/>
  <c r="F45" i="127" s="1"/>
  <c r="E43" i="127"/>
  <c r="F43" i="127" s="1"/>
  <c r="E41" i="127"/>
  <c r="E38" i="127"/>
  <c r="F38" i="127" s="1"/>
  <c r="E36" i="127"/>
  <c r="F36" i="127" s="1"/>
  <c r="E46" i="125"/>
  <c r="F46" i="125" s="1"/>
  <c r="E44" i="125"/>
  <c r="F44" i="125" s="1"/>
  <c r="I44" i="125" s="1"/>
  <c r="E42" i="125"/>
  <c r="F42" i="125" s="1"/>
  <c r="I42" i="125" s="1"/>
  <c r="E40" i="125"/>
  <c r="F40" i="125" s="1"/>
  <c r="I40" i="125" s="1"/>
  <c r="E37" i="125"/>
  <c r="F37" i="125" s="1"/>
  <c r="I13" i="126"/>
  <c r="F23" i="122"/>
  <c r="I23" i="122" s="1"/>
  <c r="F21" i="122"/>
  <c r="I21" i="122" s="1"/>
  <c r="F19" i="122"/>
  <c r="I19" i="122" s="1"/>
  <c r="F17" i="122"/>
  <c r="I17" i="122" s="1"/>
  <c r="F15" i="122"/>
  <c r="I15" i="122" s="1"/>
  <c r="I21" i="111"/>
  <c r="I17" i="111"/>
  <c r="I13" i="111"/>
  <c r="I15" i="111"/>
  <c r="I19" i="111"/>
  <c r="I17" i="110"/>
  <c r="I15" i="110"/>
  <c r="I17" i="77"/>
  <c r="I21" i="77"/>
  <c r="F24" i="77"/>
  <c r="I19" i="77"/>
  <c r="I23" i="77"/>
  <c r="H13" i="110"/>
  <c r="H23" i="69"/>
  <c r="H21" i="69"/>
  <c r="I21" i="69" s="1"/>
  <c r="H19" i="69"/>
  <c r="I19" i="69" s="1"/>
  <c r="H17" i="69"/>
  <c r="I17" i="69" s="1"/>
  <c r="H13" i="69"/>
  <c r="I13" i="69" s="1"/>
  <c r="I14" i="24"/>
  <c r="H12" i="125"/>
  <c r="I12" i="125" s="1"/>
  <c r="H12" i="124"/>
  <c r="F12" i="126"/>
  <c r="H35" i="126"/>
  <c r="H12" i="129"/>
  <c r="I12" i="129" s="1"/>
  <c r="I12" i="123"/>
  <c r="I26" i="123"/>
  <c r="I33" i="123" s="1"/>
  <c r="E35" i="125"/>
  <c r="F35" i="125" s="1"/>
  <c r="I35" i="125" s="1"/>
  <c r="F35" i="127"/>
  <c r="I46" i="77"/>
  <c r="I37" i="77"/>
  <c r="I46" i="76"/>
  <c r="I42" i="76"/>
  <c r="I37" i="76"/>
  <c r="I44" i="70"/>
  <c r="I42" i="70"/>
  <c r="I18" i="69"/>
  <c r="H47" i="112"/>
  <c r="H47" i="75"/>
  <c r="I45" i="112"/>
  <c r="I43" i="112"/>
  <c r="I41" i="112"/>
  <c r="I38" i="112"/>
  <c r="I36" i="112"/>
  <c r="I45" i="111"/>
  <c r="I43" i="111"/>
  <c r="I41" i="111"/>
  <c r="I38" i="111"/>
  <c r="I36" i="111"/>
  <c r="I45" i="110"/>
  <c r="I43" i="110"/>
  <c r="I41" i="110"/>
  <c r="I38" i="110"/>
  <c r="I36" i="110"/>
  <c r="I45" i="96"/>
  <c r="I43" i="96"/>
  <c r="I36" i="53"/>
  <c r="I38" i="53"/>
  <c r="I41" i="53"/>
  <c r="H47" i="121"/>
  <c r="H22" i="124"/>
  <c r="F22" i="124"/>
  <c r="I22" i="124" s="1"/>
  <c r="H20" i="124"/>
  <c r="F20" i="124"/>
  <c r="H18" i="124"/>
  <c r="F18" i="124"/>
  <c r="H16" i="124"/>
  <c r="F16" i="124"/>
  <c r="H14" i="124"/>
  <c r="F14" i="124"/>
  <c r="F12" i="128"/>
  <c r="H12" i="128"/>
  <c r="H13" i="129"/>
  <c r="F13" i="129"/>
  <c r="H15" i="129"/>
  <c r="F15" i="129"/>
  <c r="H37" i="126"/>
  <c r="E37" i="126"/>
  <c r="H40" i="126"/>
  <c r="E40" i="126"/>
  <c r="F40" i="126" s="1"/>
  <c r="H42" i="126"/>
  <c r="E42" i="126"/>
  <c r="F42" i="126" s="1"/>
  <c r="H44" i="126"/>
  <c r="E44" i="126"/>
  <c r="F44" i="126" s="1"/>
  <c r="I44" i="126" s="1"/>
  <c r="H46" i="126"/>
  <c r="E46" i="126"/>
  <c r="F46" i="126" s="1"/>
  <c r="E37" i="119"/>
  <c r="F37" i="141" s="1"/>
  <c r="H37" i="119"/>
  <c r="I37" i="141" s="1"/>
  <c r="I43" i="77"/>
  <c r="I21" i="110"/>
  <c r="E45" i="125"/>
  <c r="F45" i="125" s="1"/>
  <c r="I45" i="125" s="1"/>
  <c r="E36" i="125"/>
  <c r="F36" i="125" s="1"/>
  <c r="H33" i="113"/>
  <c r="H47" i="82"/>
  <c r="H47" i="120"/>
  <c r="H33" i="121"/>
  <c r="H24" i="123"/>
  <c r="H51" i="123" s="1"/>
  <c r="I51" i="123" s="1"/>
  <c r="H14" i="128"/>
  <c r="H13" i="122"/>
  <c r="F13" i="122"/>
  <c r="E35" i="130"/>
  <c r="F35" i="130" s="1"/>
  <c r="I35" i="130" s="1"/>
  <c r="H37" i="130"/>
  <c r="E37" i="130"/>
  <c r="F37" i="130" s="1"/>
  <c r="I37" i="130" s="1"/>
  <c r="I41" i="77"/>
  <c r="I45" i="77"/>
  <c r="I21" i="126"/>
  <c r="I17" i="126"/>
  <c r="F37" i="126"/>
  <c r="I37" i="126" s="1"/>
  <c r="F37" i="119"/>
  <c r="I37" i="119" s="1"/>
  <c r="I22" i="137"/>
  <c r="I14" i="137"/>
  <c r="J14" i="137" s="1"/>
  <c r="I16" i="137"/>
  <c r="J16" i="137" s="1"/>
  <c r="I18" i="137"/>
  <c r="G22" i="137"/>
  <c r="J22" i="137" s="1"/>
  <c r="E24" i="141"/>
  <c r="H24" i="141"/>
  <c r="G13" i="140"/>
  <c r="H24" i="140"/>
  <c r="E24" i="138"/>
  <c r="E24" i="137"/>
  <c r="H24" i="137"/>
  <c r="H47" i="136"/>
  <c r="J23" i="136"/>
  <c r="J21" i="136"/>
  <c r="J18" i="136"/>
  <c r="J22" i="136"/>
  <c r="F12" i="69"/>
  <c r="H12" i="69"/>
  <c r="D47" i="134"/>
  <c r="I14" i="128"/>
  <c r="F23" i="128"/>
  <c r="I23" i="128" s="1"/>
  <c r="F19" i="128"/>
  <c r="F15" i="128"/>
  <c r="I15" i="128" s="1"/>
  <c r="J18" i="137"/>
  <c r="F15" i="130"/>
  <c r="I15" i="130" s="1"/>
  <c r="H14" i="127"/>
  <c r="H12" i="127"/>
  <c r="I41" i="130"/>
  <c r="H47" i="134"/>
  <c r="F33" i="127"/>
  <c r="G14" i="134"/>
  <c r="G35" i="140"/>
  <c r="F36" i="138"/>
  <c r="H24" i="138"/>
  <c r="I27" i="132"/>
  <c r="G14" i="139"/>
  <c r="I14" i="139"/>
  <c r="J14" i="139" s="1"/>
  <c r="I43" i="71"/>
  <c r="I43" i="70"/>
  <c r="I43" i="69"/>
  <c r="I43" i="93"/>
  <c r="F43" i="53"/>
  <c r="F43" i="137"/>
  <c r="F43" i="108"/>
  <c r="F43" i="136"/>
  <c r="F43" i="23"/>
  <c r="F35" i="23"/>
  <c r="H12" i="70"/>
  <c r="F12" i="24"/>
  <c r="H12" i="24"/>
  <c r="F12" i="108"/>
  <c r="H12" i="108"/>
  <c r="F12" i="137"/>
  <c r="I12" i="137" s="1"/>
  <c r="J15" i="135"/>
  <c r="J16" i="135"/>
  <c r="J17" i="135"/>
  <c r="J18" i="135"/>
  <c r="J19" i="135"/>
  <c r="J20" i="135"/>
  <c r="J21" i="135"/>
  <c r="I35" i="122"/>
  <c r="I47" i="122" s="1"/>
  <c r="F47" i="122"/>
  <c r="F47" i="121"/>
  <c r="I35" i="121"/>
  <c r="I47" i="121" s="1"/>
  <c r="J13" i="140"/>
  <c r="I16" i="140"/>
  <c r="I18" i="140"/>
  <c r="J18" i="140" s="1"/>
  <c r="J20" i="140"/>
  <c r="J21" i="140"/>
  <c r="J22" i="140"/>
  <c r="F47" i="113"/>
  <c r="I35" i="114"/>
  <c r="F47" i="115"/>
  <c r="I35" i="139"/>
  <c r="I35" i="138"/>
  <c r="D47" i="138"/>
  <c r="F36" i="75"/>
  <c r="F47" i="111"/>
  <c r="I35" i="111"/>
  <c r="F47" i="77"/>
  <c r="I35" i="76"/>
  <c r="F47" i="112"/>
  <c r="F47" i="110"/>
  <c r="J30" i="132" s="1"/>
  <c r="H47" i="97"/>
  <c r="F35" i="97"/>
  <c r="G35" i="138" s="1"/>
  <c r="I14" i="76"/>
  <c r="I14" i="138"/>
  <c r="F24" i="110"/>
  <c r="F48" i="110" s="1"/>
  <c r="F54" i="110" s="1"/>
  <c r="I13" i="110"/>
  <c r="J13" i="138"/>
  <c r="F24" i="97"/>
  <c r="J16" i="138"/>
  <c r="J18" i="138"/>
  <c r="J20" i="138"/>
  <c r="J22" i="138"/>
  <c r="G12" i="138"/>
  <c r="G43" i="137"/>
  <c r="I43" i="108"/>
  <c r="I43" i="53"/>
  <c r="G43" i="136"/>
  <c r="I43" i="23"/>
  <c r="H35" i="129"/>
  <c r="E35" i="129"/>
  <c r="F35" i="129" s="1"/>
  <c r="I35" i="129" s="1"/>
  <c r="H35" i="128"/>
  <c r="E35" i="128"/>
  <c r="F35" i="128" s="1"/>
  <c r="I35" i="128" s="1"/>
  <c r="J16" i="140"/>
  <c r="G36" i="138"/>
  <c r="I36" i="75"/>
  <c r="I26" i="134" l="1"/>
  <c r="G26" i="134"/>
  <c r="J26" i="134" s="1"/>
  <c r="J14" i="134"/>
  <c r="I26" i="135"/>
  <c r="J26" i="135" s="1"/>
  <c r="E47" i="124"/>
  <c r="I26" i="125"/>
  <c r="I26" i="126"/>
  <c r="I12" i="141"/>
  <c r="I14" i="141"/>
  <c r="F24" i="120"/>
  <c r="I41" i="132" s="1"/>
  <c r="I14" i="122"/>
  <c r="I26" i="122"/>
  <c r="I35" i="115"/>
  <c r="F35" i="140"/>
  <c r="I12" i="82"/>
  <c r="H24" i="115"/>
  <c r="Q37" i="132" s="1"/>
  <c r="I12" i="140"/>
  <c r="I14" i="140"/>
  <c r="H24" i="122"/>
  <c r="H51" i="122" s="1"/>
  <c r="I51" i="122" s="1"/>
  <c r="F14" i="114"/>
  <c r="I14" i="114" s="1"/>
  <c r="I24" i="114" s="1"/>
  <c r="F13" i="119"/>
  <c r="I13" i="119" s="1"/>
  <c r="I12" i="120"/>
  <c r="F13" i="121"/>
  <c r="I13" i="121" s="1"/>
  <c r="I12" i="122"/>
  <c r="H24" i="82"/>
  <c r="H51" i="82" s="1"/>
  <c r="I51" i="82" s="1"/>
  <c r="G14" i="140"/>
  <c r="J14" i="140" s="1"/>
  <c r="H33" i="82"/>
  <c r="I14" i="113"/>
  <c r="I12" i="113"/>
  <c r="H24" i="110"/>
  <c r="H51" i="110" s="1"/>
  <c r="I51" i="110" s="1"/>
  <c r="J14" i="138"/>
  <c r="G24" i="138"/>
  <c r="I13" i="75"/>
  <c r="E35" i="96"/>
  <c r="J15" i="138"/>
  <c r="G13" i="139"/>
  <c r="I13" i="139"/>
  <c r="I26" i="108"/>
  <c r="I33" i="108" s="1"/>
  <c r="I26" i="70"/>
  <c r="I33" i="70" s="1"/>
  <c r="I13" i="142"/>
  <c r="G35" i="136"/>
  <c r="J26" i="136"/>
  <c r="H33" i="23"/>
  <c r="I26" i="23"/>
  <c r="I33" i="23" s="1"/>
  <c r="I14" i="142"/>
  <c r="D32" i="51"/>
  <c r="G3" i="188"/>
  <c r="B4" i="122"/>
  <c r="I46" i="125"/>
  <c r="E47" i="125"/>
  <c r="I37" i="125"/>
  <c r="E47" i="126"/>
  <c r="I26" i="127"/>
  <c r="J13" i="134"/>
  <c r="H33" i="130"/>
  <c r="F33" i="130"/>
  <c r="E24" i="134"/>
  <c r="J30" i="186"/>
  <c r="F33" i="128"/>
  <c r="F33" i="129"/>
  <c r="G30" i="134"/>
  <c r="J30" i="134" s="1"/>
  <c r="G28" i="134"/>
  <c r="J31" i="186"/>
  <c r="J29" i="186"/>
  <c r="J27" i="186"/>
  <c r="I30" i="134"/>
  <c r="I28" i="134"/>
  <c r="I33" i="134" s="1"/>
  <c r="J28" i="186"/>
  <c r="G33" i="186"/>
  <c r="J26" i="186"/>
  <c r="I33" i="126"/>
  <c r="I24" i="123"/>
  <c r="I14" i="127"/>
  <c r="I35" i="135"/>
  <c r="H24" i="135"/>
  <c r="J13" i="135"/>
  <c r="F24" i="125"/>
  <c r="I48" i="132" s="1"/>
  <c r="I33" i="124"/>
  <c r="H33" i="124"/>
  <c r="R47" i="132" s="1"/>
  <c r="H33" i="125"/>
  <c r="F33" i="124"/>
  <c r="G30" i="135"/>
  <c r="G28" i="135"/>
  <c r="I30" i="135"/>
  <c r="I28" i="135"/>
  <c r="J43" i="132"/>
  <c r="G26" i="141"/>
  <c r="I13" i="122"/>
  <c r="I14" i="121"/>
  <c r="I14" i="120"/>
  <c r="G13" i="141"/>
  <c r="G30" i="141"/>
  <c r="J30" i="141" s="1"/>
  <c r="G28" i="141"/>
  <c r="J28" i="141" s="1"/>
  <c r="I31" i="141"/>
  <c r="J31" i="141" s="1"/>
  <c r="I29" i="141"/>
  <c r="J29" i="141" s="1"/>
  <c r="I27" i="141"/>
  <c r="J27" i="141" s="1"/>
  <c r="I26" i="141"/>
  <c r="J26" i="141" s="1"/>
  <c r="I14" i="82"/>
  <c r="E24" i="140"/>
  <c r="I33" i="114"/>
  <c r="F33" i="115"/>
  <c r="J37" i="132" s="1"/>
  <c r="I31" i="140"/>
  <c r="I29" i="140"/>
  <c r="I27" i="140"/>
  <c r="H14" i="119"/>
  <c r="I14" i="119" s="1"/>
  <c r="I24" i="119" s="1"/>
  <c r="I26" i="112"/>
  <c r="I26" i="111"/>
  <c r="F24" i="111"/>
  <c r="I31" i="132" s="1"/>
  <c r="E24" i="139"/>
  <c r="G12" i="139"/>
  <c r="I33" i="75"/>
  <c r="I33" i="77"/>
  <c r="I33" i="110"/>
  <c r="I33" i="112"/>
  <c r="I33" i="111"/>
  <c r="J13" i="139"/>
  <c r="H24" i="96"/>
  <c r="Q29" i="132" s="1"/>
  <c r="H24" i="139"/>
  <c r="I35" i="97"/>
  <c r="I47" i="97" s="1"/>
  <c r="B4" i="108"/>
  <c r="B4" i="96"/>
  <c r="B4" i="97"/>
  <c r="B4" i="113"/>
  <c r="B4" i="130"/>
  <c r="B4" i="129"/>
  <c r="B3" i="123"/>
  <c r="I37" i="70"/>
  <c r="I33" i="71"/>
  <c r="I33" i="69"/>
  <c r="F33" i="53"/>
  <c r="F73" i="51"/>
  <c r="H46" i="71"/>
  <c r="I44" i="93"/>
  <c r="H44" i="69"/>
  <c r="I44" i="69" s="1"/>
  <c r="H44" i="93"/>
  <c r="I44" i="136" s="1"/>
  <c r="I40" i="69"/>
  <c r="G14" i="136"/>
  <c r="G14" i="142" s="1"/>
  <c r="H24" i="136"/>
  <c r="I24" i="185"/>
  <c r="I47" i="189"/>
  <c r="I48" i="189" s="1"/>
  <c r="I47" i="190"/>
  <c r="I48" i="190" s="1"/>
  <c r="I47" i="188"/>
  <c r="I48" i="188" s="1"/>
  <c r="I47" i="187"/>
  <c r="I48" i="187" s="1"/>
  <c r="I47" i="185"/>
  <c r="I47" i="184"/>
  <c r="I48" i="184" s="1"/>
  <c r="I47" i="183"/>
  <c r="I48" i="183" s="1"/>
  <c r="I47" i="182"/>
  <c r="I48" i="182" s="1"/>
  <c r="I47" i="181"/>
  <c r="I48" i="181" s="1"/>
  <c r="I47" i="180"/>
  <c r="I48" i="180" s="1"/>
  <c r="I12" i="128"/>
  <c r="I12" i="124"/>
  <c r="I12" i="130"/>
  <c r="J12" i="190"/>
  <c r="J24" i="190" s="1"/>
  <c r="G24" i="190"/>
  <c r="J12" i="186"/>
  <c r="J24" i="186" s="1"/>
  <c r="G24" i="186"/>
  <c r="J12" i="187"/>
  <c r="J24" i="187" s="1"/>
  <c r="G24" i="187"/>
  <c r="G24" i="189"/>
  <c r="J12" i="189"/>
  <c r="J24" i="189" s="1"/>
  <c r="J12" i="188"/>
  <c r="J24" i="188" s="1"/>
  <c r="G24" i="188"/>
  <c r="G24" i="184"/>
  <c r="J12" i="184"/>
  <c r="J24" i="184" s="1"/>
  <c r="G24" i="182"/>
  <c r="J12" i="182"/>
  <c r="J24" i="182" s="1"/>
  <c r="G24" i="180"/>
  <c r="J12" i="180"/>
  <c r="J24" i="180" s="1"/>
  <c r="J12" i="185"/>
  <c r="J24" i="185" s="1"/>
  <c r="G24" i="185"/>
  <c r="G24" i="183"/>
  <c r="J12" i="183"/>
  <c r="J24" i="183" s="1"/>
  <c r="G24" i="181"/>
  <c r="J12" i="181"/>
  <c r="J24" i="181" s="1"/>
  <c r="I22" i="76"/>
  <c r="F24" i="76"/>
  <c r="I26" i="132" s="1"/>
  <c r="I41" i="23"/>
  <c r="I16" i="71"/>
  <c r="I14" i="69"/>
  <c r="I15" i="24"/>
  <c r="I15" i="93"/>
  <c r="F47" i="82"/>
  <c r="H24" i="126"/>
  <c r="H51" i="126" s="1"/>
  <c r="I51" i="126" s="1"/>
  <c r="I14" i="53"/>
  <c r="I38" i="77"/>
  <c r="J17" i="138"/>
  <c r="J21" i="138"/>
  <c r="J15" i="140"/>
  <c r="H47" i="138"/>
  <c r="I24" i="135"/>
  <c r="I24" i="110"/>
  <c r="H24" i="127"/>
  <c r="Q51" i="132" s="1"/>
  <c r="I46" i="126"/>
  <c r="I23" i="69"/>
  <c r="I24" i="76"/>
  <c r="E47" i="23"/>
  <c r="I23" i="23"/>
  <c r="I21" i="23"/>
  <c r="I19" i="23"/>
  <c r="I17" i="23"/>
  <c r="I45" i="53"/>
  <c r="I47" i="113"/>
  <c r="I42" i="108"/>
  <c r="I15" i="53"/>
  <c r="I23" i="125"/>
  <c r="I21" i="125"/>
  <c r="I19" i="125"/>
  <c r="I17" i="125"/>
  <c r="I15" i="125"/>
  <c r="I13" i="125"/>
  <c r="E37" i="96"/>
  <c r="F37" i="96" s="1"/>
  <c r="I37" i="96" s="1"/>
  <c r="H47" i="135"/>
  <c r="F45" i="23"/>
  <c r="D47" i="136"/>
  <c r="H47" i="139"/>
  <c r="I12" i="97"/>
  <c r="I24" i="97" s="1"/>
  <c r="I48" i="97" s="1"/>
  <c r="H24" i="97"/>
  <c r="I30" i="132"/>
  <c r="F42" i="93"/>
  <c r="E47" i="93"/>
  <c r="E47" i="24"/>
  <c r="H47" i="23"/>
  <c r="R13" i="132" s="1"/>
  <c r="H42" i="93"/>
  <c r="H42" i="53"/>
  <c r="H42" i="24"/>
  <c r="H47" i="24" s="1"/>
  <c r="E47" i="108"/>
  <c r="F47" i="53"/>
  <c r="J15" i="132" s="1"/>
  <c r="E47" i="69"/>
  <c r="E47" i="53"/>
  <c r="H38" i="108"/>
  <c r="F36" i="71"/>
  <c r="F47" i="71" s="1"/>
  <c r="E47" i="71"/>
  <c r="H36" i="71"/>
  <c r="H47" i="71" s="1"/>
  <c r="H47" i="93"/>
  <c r="F35" i="108"/>
  <c r="I35" i="93"/>
  <c r="H35" i="69"/>
  <c r="E35" i="70"/>
  <c r="D47" i="137"/>
  <c r="I13" i="23"/>
  <c r="H14" i="70"/>
  <c r="I14" i="70" s="1"/>
  <c r="H16" i="93"/>
  <c r="I16" i="93" s="1"/>
  <c r="F15" i="71"/>
  <c r="F24" i="71" s="1"/>
  <c r="I21" i="132" s="1"/>
  <c r="H24" i="24"/>
  <c r="Q14" i="132" s="1"/>
  <c r="G13" i="137"/>
  <c r="J13" i="137" s="1"/>
  <c r="I14" i="93"/>
  <c r="I16" i="69"/>
  <c r="I16" i="70"/>
  <c r="G13" i="136"/>
  <c r="G13" i="142" s="1"/>
  <c r="F16" i="24"/>
  <c r="I16" i="24" s="1"/>
  <c r="H24" i="23"/>
  <c r="H51" i="23" s="1"/>
  <c r="I51" i="23" s="1"/>
  <c r="H24" i="108"/>
  <c r="Q18" i="132" s="1"/>
  <c r="I15" i="23"/>
  <c r="F15" i="108"/>
  <c r="I15" i="108" s="1"/>
  <c r="F24" i="53"/>
  <c r="B3" i="124"/>
  <c r="B4" i="53"/>
  <c r="B4" i="70"/>
  <c r="B4" i="76"/>
  <c r="B4" i="111"/>
  <c r="B4" i="115"/>
  <c r="B4" i="126"/>
  <c r="B4" i="24"/>
  <c r="B4" i="93"/>
  <c r="B4" i="69"/>
  <c r="B4" i="71"/>
  <c r="B4" i="75"/>
  <c r="B4" i="77"/>
  <c r="B4" i="110"/>
  <c r="B4" i="112"/>
  <c r="B4" i="114"/>
  <c r="B4" i="82"/>
  <c r="B4" i="121"/>
  <c r="B4" i="120"/>
  <c r="B4" i="119"/>
  <c r="B4" i="125"/>
  <c r="B4" i="124"/>
  <c r="B4" i="123"/>
  <c r="B4" i="128"/>
  <c r="B3" i="24"/>
  <c r="B3" i="53"/>
  <c r="B3" i="93"/>
  <c r="B3" i="108"/>
  <c r="B3" i="69"/>
  <c r="B3" i="70"/>
  <c r="B3" i="71"/>
  <c r="B3" i="97"/>
  <c r="B3" i="75"/>
  <c r="B3" i="76"/>
  <c r="B3" i="77"/>
  <c r="B3" i="96"/>
  <c r="B3" i="110"/>
  <c r="B3" i="111"/>
  <c r="B3" i="112"/>
  <c r="B3" i="113"/>
  <c r="B3" i="114"/>
  <c r="B3" i="115"/>
  <c r="B3" i="82"/>
  <c r="B3" i="120"/>
  <c r="B3" i="129"/>
  <c r="B3" i="128"/>
  <c r="I35" i="127"/>
  <c r="F35" i="134"/>
  <c r="G12" i="134"/>
  <c r="I12" i="115"/>
  <c r="H48" i="82"/>
  <c r="I24" i="82"/>
  <c r="H54" i="82"/>
  <c r="H56" i="82" s="1"/>
  <c r="H60" i="82" s="1"/>
  <c r="H62" i="82" s="1"/>
  <c r="H23" i="51" s="1"/>
  <c r="I24" i="115"/>
  <c r="G12" i="140"/>
  <c r="I35" i="77"/>
  <c r="I35" i="75"/>
  <c r="G12" i="137"/>
  <c r="J12" i="137" s="1"/>
  <c r="E24" i="136"/>
  <c r="I12" i="93"/>
  <c r="B3" i="122"/>
  <c r="B3" i="121"/>
  <c r="B3" i="119"/>
  <c r="B3" i="126"/>
  <c r="B3" i="125"/>
  <c r="B3" i="130"/>
  <c r="I19" i="128"/>
  <c r="I17" i="128"/>
  <c r="G15" i="134"/>
  <c r="J15" i="134" s="1"/>
  <c r="F24" i="126"/>
  <c r="I19" i="126"/>
  <c r="I16" i="126"/>
  <c r="I24" i="125"/>
  <c r="H24" i="125"/>
  <c r="Q48" i="132" s="1"/>
  <c r="I18" i="124"/>
  <c r="I20" i="124"/>
  <c r="I35" i="124"/>
  <c r="I35" i="134"/>
  <c r="I35" i="126"/>
  <c r="I47" i="126" s="1"/>
  <c r="F35" i="135"/>
  <c r="E47" i="123"/>
  <c r="F12" i="127"/>
  <c r="I12" i="134"/>
  <c r="J12" i="134" s="1"/>
  <c r="E47" i="113"/>
  <c r="E47" i="82"/>
  <c r="I35" i="112"/>
  <c r="I35" i="110"/>
  <c r="J35" i="138"/>
  <c r="F47" i="97"/>
  <c r="F35" i="138"/>
  <c r="E47" i="77"/>
  <c r="E47" i="75"/>
  <c r="I35" i="69"/>
  <c r="I35" i="24"/>
  <c r="I35" i="136"/>
  <c r="F47" i="69"/>
  <c r="F35" i="136"/>
  <c r="I12" i="70"/>
  <c r="G35" i="134"/>
  <c r="J35" i="134" s="1"/>
  <c r="J50" i="136"/>
  <c r="H76" i="47"/>
  <c r="I33" i="24"/>
  <c r="I44" i="23"/>
  <c r="I42" i="23"/>
  <c r="I38" i="23"/>
  <c r="I37" i="23"/>
  <c r="I40" i="126"/>
  <c r="I15" i="129"/>
  <c r="I13" i="129"/>
  <c r="H24" i="124"/>
  <c r="I24" i="77"/>
  <c r="I33" i="93"/>
  <c r="I40" i="23"/>
  <c r="I16" i="23"/>
  <c r="I33" i="122"/>
  <c r="I33" i="121"/>
  <c r="I33" i="125"/>
  <c r="I33" i="128"/>
  <c r="I33" i="127"/>
  <c r="H33" i="112"/>
  <c r="H33" i="111"/>
  <c r="H33" i="110"/>
  <c r="H33" i="77"/>
  <c r="H33" i="75"/>
  <c r="H33" i="71"/>
  <c r="H33" i="53"/>
  <c r="H33" i="24"/>
  <c r="G27" i="140"/>
  <c r="J27" i="140" s="1"/>
  <c r="F33" i="112"/>
  <c r="F33" i="77"/>
  <c r="F33" i="76"/>
  <c r="F33" i="75"/>
  <c r="F33" i="71"/>
  <c r="F33" i="70"/>
  <c r="F33" i="69"/>
  <c r="I44" i="115"/>
  <c r="I47" i="115" s="1"/>
  <c r="I41" i="82"/>
  <c r="I47" i="82" s="1"/>
  <c r="J50" i="135"/>
  <c r="F33" i="125"/>
  <c r="J50" i="134"/>
  <c r="I35" i="140"/>
  <c r="J35" i="140" s="1"/>
  <c r="H24" i="113"/>
  <c r="H51" i="113" s="1"/>
  <c r="I51" i="113" s="1"/>
  <c r="H33" i="120"/>
  <c r="H24" i="121"/>
  <c r="H51" i="121" s="1"/>
  <c r="I51" i="121" s="1"/>
  <c r="H33" i="129"/>
  <c r="H43" i="127"/>
  <c r="I43" i="127" s="1"/>
  <c r="J23" i="140"/>
  <c r="J23" i="135"/>
  <c r="G12" i="135"/>
  <c r="G24" i="135" s="1"/>
  <c r="I45" i="23"/>
  <c r="I33" i="120"/>
  <c r="I33" i="119"/>
  <c r="I33" i="130"/>
  <c r="I33" i="129"/>
  <c r="H24" i="112"/>
  <c r="H48" i="112" s="1"/>
  <c r="I24" i="111"/>
  <c r="I24" i="96"/>
  <c r="H24" i="77"/>
  <c r="H51" i="77" s="1"/>
  <c r="H33" i="76"/>
  <c r="H24" i="75"/>
  <c r="H51" i="75" s="1"/>
  <c r="I51" i="75" s="1"/>
  <c r="H33" i="70"/>
  <c r="H33" i="69"/>
  <c r="H33" i="93"/>
  <c r="F33" i="114"/>
  <c r="F33" i="111"/>
  <c r="I13" i="24"/>
  <c r="I13" i="53"/>
  <c r="F33" i="82"/>
  <c r="J50" i="141"/>
  <c r="F41" i="119"/>
  <c r="I41" i="119" s="1"/>
  <c r="F36" i="119"/>
  <c r="I36" i="119" s="1"/>
  <c r="F33" i="121"/>
  <c r="F33" i="126"/>
  <c r="I33" i="135"/>
  <c r="H33" i="128"/>
  <c r="I14" i="126"/>
  <c r="I18" i="126"/>
  <c r="I22" i="126"/>
  <c r="E35" i="119"/>
  <c r="F35" i="119" s="1"/>
  <c r="I35" i="119" s="1"/>
  <c r="G3" i="134"/>
  <c r="J12" i="140"/>
  <c r="F24" i="122"/>
  <c r="F24" i="113"/>
  <c r="G3" i="141"/>
  <c r="G3" i="139"/>
  <c r="I12" i="112"/>
  <c r="I24" i="112" s="1"/>
  <c r="F24" i="112"/>
  <c r="I25" i="132"/>
  <c r="Q24" i="132"/>
  <c r="I24" i="132"/>
  <c r="J12" i="138"/>
  <c r="J24" i="138" s="1"/>
  <c r="I12" i="53"/>
  <c r="I24" i="53" s="1"/>
  <c r="I12" i="108"/>
  <c r="I12" i="23"/>
  <c r="I12" i="136"/>
  <c r="F24" i="93"/>
  <c r="I16" i="132" s="1"/>
  <c r="I20" i="93"/>
  <c r="J15" i="136"/>
  <c r="J19" i="136"/>
  <c r="H24" i="71"/>
  <c r="Q21" i="132" s="1"/>
  <c r="H24" i="53"/>
  <c r="F20" i="108"/>
  <c r="I20" i="108" s="1"/>
  <c r="J16" i="136"/>
  <c r="J20" i="136"/>
  <c r="J14" i="136"/>
  <c r="F24" i="23"/>
  <c r="J17" i="136"/>
  <c r="F24" i="70"/>
  <c r="I15" i="70"/>
  <c r="I15" i="132"/>
  <c r="F24" i="69"/>
  <c r="H15" i="69"/>
  <c r="I15" i="69" s="1"/>
  <c r="G35" i="135"/>
  <c r="J35" i="135" s="1"/>
  <c r="I35" i="123"/>
  <c r="I47" i="123" s="1"/>
  <c r="I48" i="123" s="1"/>
  <c r="F47" i="123"/>
  <c r="F24" i="123"/>
  <c r="F35" i="120"/>
  <c r="H51" i="112"/>
  <c r="I51" i="112" s="1"/>
  <c r="Q27" i="132"/>
  <c r="I24" i="138"/>
  <c r="I24" i="75"/>
  <c r="H51" i="97"/>
  <c r="I51" i="97" s="1"/>
  <c r="H24" i="111"/>
  <c r="I47" i="111"/>
  <c r="H51" i="96"/>
  <c r="I12" i="24"/>
  <c r="I12" i="69"/>
  <c r="I36" i="23"/>
  <c r="I47" i="23" s="1"/>
  <c r="F47" i="23"/>
  <c r="Q13" i="132"/>
  <c r="R32" i="132"/>
  <c r="F56" i="110"/>
  <c r="F60" i="110" s="1"/>
  <c r="F62" i="110" s="1"/>
  <c r="I47" i="112"/>
  <c r="I47" i="110"/>
  <c r="Q46" i="132"/>
  <c r="R35" i="132"/>
  <c r="J31" i="136"/>
  <c r="I33" i="53"/>
  <c r="J29" i="136"/>
  <c r="J27" i="136"/>
  <c r="I24" i="120"/>
  <c r="G51" i="140"/>
  <c r="G51" i="139"/>
  <c r="G51" i="138"/>
  <c r="G51" i="137"/>
  <c r="H47" i="111"/>
  <c r="R31" i="132" s="1"/>
  <c r="H47" i="110"/>
  <c r="H48" i="110" s="1"/>
  <c r="H54" i="110" s="1"/>
  <c r="I31" i="139"/>
  <c r="I29" i="139"/>
  <c r="H33" i="96"/>
  <c r="I26" i="139"/>
  <c r="H47" i="77"/>
  <c r="R27" i="132" s="1"/>
  <c r="I44" i="138"/>
  <c r="I40" i="138"/>
  <c r="I30" i="138"/>
  <c r="I29" i="138"/>
  <c r="I27" i="138"/>
  <c r="I31" i="137"/>
  <c r="I29" i="137"/>
  <c r="H33" i="108"/>
  <c r="I26" i="137"/>
  <c r="I26" i="142" s="1"/>
  <c r="H47" i="53"/>
  <c r="R15" i="132" s="1"/>
  <c r="G50" i="140"/>
  <c r="G50" i="139"/>
  <c r="G50" i="138"/>
  <c r="G50" i="137"/>
  <c r="F44" i="140"/>
  <c r="F44" i="114"/>
  <c r="I44" i="114" s="1"/>
  <c r="F36" i="140"/>
  <c r="F36" i="114"/>
  <c r="I36" i="114" s="1"/>
  <c r="I44" i="108"/>
  <c r="I24" i="113"/>
  <c r="H24" i="70"/>
  <c r="H48" i="113"/>
  <c r="H54" i="113" s="1"/>
  <c r="H56" i="113" s="1"/>
  <c r="H60" i="113" s="1"/>
  <c r="H62" i="113" s="1"/>
  <c r="H20" i="51" s="1"/>
  <c r="I42" i="126"/>
  <c r="H47" i="126"/>
  <c r="H48" i="126" s="1"/>
  <c r="H54" i="126" s="1"/>
  <c r="H56" i="126" s="1"/>
  <c r="H60" i="126" s="1"/>
  <c r="H62" i="126" s="1"/>
  <c r="H31" i="51" s="1"/>
  <c r="I14" i="124"/>
  <c r="I16" i="124"/>
  <c r="Q26" i="132"/>
  <c r="F46" i="119"/>
  <c r="Q35" i="132"/>
  <c r="R36" i="132"/>
  <c r="J30" i="136"/>
  <c r="I33" i="136"/>
  <c r="I24" i="121"/>
  <c r="I30" i="139"/>
  <c r="I28" i="139"/>
  <c r="I27" i="139"/>
  <c r="H47" i="76"/>
  <c r="H48" i="76" s="1"/>
  <c r="H54" i="76" s="1"/>
  <c r="I31" i="138"/>
  <c r="H33" i="97"/>
  <c r="I28" i="138"/>
  <c r="I26" i="138"/>
  <c r="I43" i="137"/>
  <c r="J43" i="137" s="1"/>
  <c r="H47" i="70"/>
  <c r="I30" i="137"/>
  <c r="I28" i="137"/>
  <c r="I27" i="137"/>
  <c r="F40" i="140"/>
  <c r="F40" i="114"/>
  <c r="I40" i="114" s="1"/>
  <c r="F37" i="140"/>
  <c r="I40" i="77"/>
  <c r="I43" i="76"/>
  <c r="I38" i="76"/>
  <c r="I42" i="77"/>
  <c r="I44" i="76"/>
  <c r="I40" i="76"/>
  <c r="F43" i="138"/>
  <c r="F38" i="138"/>
  <c r="I46" i="71"/>
  <c r="I44" i="71"/>
  <c r="I42" i="71"/>
  <c r="I40" i="71"/>
  <c r="I37" i="71"/>
  <c r="I35" i="71"/>
  <c r="I45" i="70"/>
  <c r="I41" i="70"/>
  <c r="I38" i="70"/>
  <c r="I36" i="70"/>
  <c r="I45" i="69"/>
  <c r="I41" i="69"/>
  <c r="I36" i="69"/>
  <c r="G30" i="140"/>
  <c r="J30" i="140" s="1"/>
  <c r="F33" i="113"/>
  <c r="G30" i="139"/>
  <c r="J30" i="139" s="1"/>
  <c r="G28" i="139"/>
  <c r="G26" i="139"/>
  <c r="G30" i="138"/>
  <c r="J30" i="138" s="1"/>
  <c r="G28" i="138"/>
  <c r="G26" i="138"/>
  <c r="G31" i="137"/>
  <c r="G29" i="137"/>
  <c r="G27" i="137"/>
  <c r="G26" i="137"/>
  <c r="J26" i="137" s="1"/>
  <c r="F46" i="136"/>
  <c r="F44" i="136"/>
  <c r="F42" i="136"/>
  <c r="F40" i="136"/>
  <c r="F37" i="136"/>
  <c r="I46" i="53"/>
  <c r="I42" i="53"/>
  <c r="I37" i="53"/>
  <c r="I46" i="93"/>
  <c r="I42" i="93"/>
  <c r="I40" i="93"/>
  <c r="I37" i="93"/>
  <c r="G43" i="141"/>
  <c r="G41" i="141"/>
  <c r="G38" i="141"/>
  <c r="G36" i="141"/>
  <c r="J36" i="141" s="1"/>
  <c r="F24" i="119"/>
  <c r="I40" i="132" s="1"/>
  <c r="F46" i="140"/>
  <c r="F43" i="140"/>
  <c r="F42" i="140"/>
  <c r="F38" i="140"/>
  <c r="I44" i="77"/>
  <c r="I45" i="76"/>
  <c r="I41" i="76"/>
  <c r="I36" i="76"/>
  <c r="F46" i="138"/>
  <c r="F37" i="138"/>
  <c r="I45" i="71"/>
  <c r="I41" i="71"/>
  <c r="I38" i="71"/>
  <c r="I36" i="71"/>
  <c r="I46" i="70"/>
  <c r="I40" i="70"/>
  <c r="I38" i="69"/>
  <c r="G31" i="140"/>
  <c r="J31" i="140" s="1"/>
  <c r="G29" i="140"/>
  <c r="J29" i="140" s="1"/>
  <c r="G28" i="140"/>
  <c r="G26" i="140"/>
  <c r="G31" i="139"/>
  <c r="J31" i="139" s="1"/>
  <c r="G29" i="139"/>
  <c r="J29" i="139" s="1"/>
  <c r="G27" i="139"/>
  <c r="J27" i="139" s="1"/>
  <c r="F33" i="96"/>
  <c r="G31" i="138"/>
  <c r="G29" i="138"/>
  <c r="J29" i="138" s="1"/>
  <c r="G27" i="138"/>
  <c r="J27" i="138" s="1"/>
  <c r="F33" i="97"/>
  <c r="G30" i="137"/>
  <c r="F33" i="108"/>
  <c r="F24" i="114"/>
  <c r="I36" i="132" s="1"/>
  <c r="F24" i="96"/>
  <c r="I29" i="132" s="1"/>
  <c r="F45" i="136"/>
  <c r="F45" i="142" s="1"/>
  <c r="I43" i="24"/>
  <c r="F41" i="136"/>
  <c r="F38" i="136"/>
  <c r="F36" i="136"/>
  <c r="G28" i="136"/>
  <c r="I44" i="53"/>
  <c r="I40" i="53"/>
  <c r="I45" i="93"/>
  <c r="I41" i="93"/>
  <c r="I38" i="93"/>
  <c r="F33" i="93"/>
  <c r="F24" i="115"/>
  <c r="F24" i="82"/>
  <c r="F48" i="82" s="1"/>
  <c r="F54" i="82" s="1"/>
  <c r="G51" i="141"/>
  <c r="F43" i="141"/>
  <c r="F38" i="141"/>
  <c r="F33" i="119"/>
  <c r="G33" i="141"/>
  <c r="F33" i="123"/>
  <c r="G27" i="135"/>
  <c r="J27" i="135" s="1"/>
  <c r="F43" i="135"/>
  <c r="F41" i="135"/>
  <c r="F38" i="135"/>
  <c r="G31" i="134"/>
  <c r="J31" i="134" s="1"/>
  <c r="G29" i="134"/>
  <c r="J29" i="134" s="1"/>
  <c r="G27" i="134"/>
  <c r="I28" i="140"/>
  <c r="I26" i="140"/>
  <c r="I45" i="140"/>
  <c r="I43" i="140"/>
  <c r="I41" i="140"/>
  <c r="I36" i="140"/>
  <c r="H24" i="114"/>
  <c r="Q36" i="132" s="1"/>
  <c r="H33" i="119"/>
  <c r="H47" i="122"/>
  <c r="H48" i="122" s="1"/>
  <c r="H54" i="122" s="1"/>
  <c r="H56" i="122" s="1"/>
  <c r="H60" i="122" s="1"/>
  <c r="H62" i="122" s="1"/>
  <c r="H27" i="51" s="1"/>
  <c r="H33" i="123"/>
  <c r="F16" i="108"/>
  <c r="I16" i="108" s="1"/>
  <c r="H38" i="127"/>
  <c r="I38" i="127" s="1"/>
  <c r="H46" i="119"/>
  <c r="H47" i="119" s="1"/>
  <c r="E40" i="96"/>
  <c r="D50" i="142"/>
  <c r="H33" i="136"/>
  <c r="I45" i="135"/>
  <c r="H47" i="125"/>
  <c r="R48" i="132" s="1"/>
  <c r="H47" i="115"/>
  <c r="J19" i="140"/>
  <c r="J14" i="135"/>
  <c r="H33" i="139"/>
  <c r="F47" i="125"/>
  <c r="I36" i="125"/>
  <c r="I47" i="125" s="1"/>
  <c r="H51" i="124"/>
  <c r="R30" i="132"/>
  <c r="G44" i="138"/>
  <c r="J44" i="138" s="1"/>
  <c r="I44" i="75"/>
  <c r="G42" i="138"/>
  <c r="I42" i="75"/>
  <c r="G40" i="138"/>
  <c r="J40" i="138" s="1"/>
  <c r="I40" i="75"/>
  <c r="I36" i="93"/>
  <c r="F47" i="93"/>
  <c r="G45" i="135"/>
  <c r="J45" i="135" s="1"/>
  <c r="I45" i="124"/>
  <c r="G36" i="135"/>
  <c r="I36" i="124"/>
  <c r="I24" i="140"/>
  <c r="I24" i="122"/>
  <c r="I48" i="122" s="1"/>
  <c r="R49" i="132"/>
  <c r="Q30" i="132"/>
  <c r="R26" i="132"/>
  <c r="G45" i="138"/>
  <c r="I45" i="75"/>
  <c r="G41" i="138"/>
  <c r="I41" i="75"/>
  <c r="G46" i="135"/>
  <c r="I46" i="124"/>
  <c r="G44" i="135"/>
  <c r="I44" i="124"/>
  <c r="G42" i="135"/>
  <c r="I42" i="124"/>
  <c r="G40" i="135"/>
  <c r="I40" i="124"/>
  <c r="G37" i="135"/>
  <c r="I37" i="124"/>
  <c r="J43" i="136"/>
  <c r="F47" i="126"/>
  <c r="I47" i="69"/>
  <c r="Q42" i="132"/>
  <c r="R43" i="132"/>
  <c r="G17" i="137"/>
  <c r="I17" i="137"/>
  <c r="I19" i="137"/>
  <c r="G19" i="137"/>
  <c r="I20" i="137"/>
  <c r="G20" i="137"/>
  <c r="H36" i="130"/>
  <c r="E36" i="130"/>
  <c r="E40" i="130"/>
  <c r="F40" i="130" s="1"/>
  <c r="H40" i="130"/>
  <c r="E42" i="130"/>
  <c r="F42" i="130" s="1"/>
  <c r="H42" i="130"/>
  <c r="H43" i="130"/>
  <c r="E43" i="130"/>
  <c r="F43" i="130" s="1"/>
  <c r="I43" i="132"/>
  <c r="F24" i="124"/>
  <c r="H48" i="120"/>
  <c r="H54" i="120" s="1"/>
  <c r="H56" i="120" s="1"/>
  <c r="H60" i="120" s="1"/>
  <c r="H62" i="120" s="1"/>
  <c r="H25" i="51" s="1"/>
  <c r="R38" i="132"/>
  <c r="R42" i="132"/>
  <c r="R25" i="132"/>
  <c r="H51" i="125"/>
  <c r="I51" i="125" s="1"/>
  <c r="I12" i="126"/>
  <c r="I24" i="126" s="1"/>
  <c r="Q32" i="132"/>
  <c r="F41" i="127"/>
  <c r="G36" i="137"/>
  <c r="G36" i="142" s="1"/>
  <c r="Q38" i="132"/>
  <c r="I45" i="139"/>
  <c r="I44" i="139"/>
  <c r="I41" i="139"/>
  <c r="I40" i="139"/>
  <c r="I37" i="139"/>
  <c r="I46" i="138"/>
  <c r="I45" i="138"/>
  <c r="I42" i="138"/>
  <c r="I41" i="138"/>
  <c r="I37" i="138"/>
  <c r="I46" i="137"/>
  <c r="I44" i="137"/>
  <c r="I40" i="137"/>
  <c r="I46" i="136"/>
  <c r="I42" i="136"/>
  <c r="I40" i="136"/>
  <c r="I37" i="136"/>
  <c r="F45" i="114"/>
  <c r="F43" i="114"/>
  <c r="F41" i="114"/>
  <c r="F38" i="114"/>
  <c r="F37" i="114"/>
  <c r="F46" i="139"/>
  <c r="F45" i="139"/>
  <c r="F44" i="139"/>
  <c r="F43" i="139"/>
  <c r="F42" i="139"/>
  <c r="F41" i="139"/>
  <c r="F38" i="139"/>
  <c r="F36" i="139"/>
  <c r="F46" i="75"/>
  <c r="F43" i="75"/>
  <c r="F38" i="75"/>
  <c r="F37" i="75"/>
  <c r="G46" i="137"/>
  <c r="F42" i="137"/>
  <c r="F40" i="137"/>
  <c r="F44" i="137"/>
  <c r="G28" i="137"/>
  <c r="F46" i="24"/>
  <c r="F45" i="24"/>
  <c r="F44" i="24"/>
  <c r="F42" i="24"/>
  <c r="F41" i="24"/>
  <c r="F40" i="24"/>
  <c r="F38" i="24"/>
  <c r="F37" i="24"/>
  <c r="F36" i="24"/>
  <c r="F33" i="24"/>
  <c r="F45" i="119"/>
  <c r="I43" i="119"/>
  <c r="F43" i="124"/>
  <c r="F41" i="124"/>
  <c r="F38" i="124"/>
  <c r="F45" i="137"/>
  <c r="F46" i="137"/>
  <c r="G33" i="136"/>
  <c r="Q43" i="132"/>
  <c r="Q49" i="132"/>
  <c r="Q41" i="132"/>
  <c r="J28" i="136"/>
  <c r="J33" i="136" s="1"/>
  <c r="G15" i="137"/>
  <c r="I15" i="137"/>
  <c r="I21" i="137"/>
  <c r="G21" i="137"/>
  <c r="I23" i="137"/>
  <c r="G23" i="137"/>
  <c r="H38" i="130"/>
  <c r="E38" i="130"/>
  <c r="F38" i="130" s="1"/>
  <c r="E44" i="130"/>
  <c r="F44" i="130" s="1"/>
  <c r="H44" i="130"/>
  <c r="E46" i="130"/>
  <c r="F46" i="130" s="1"/>
  <c r="H46" i="130"/>
  <c r="G42" i="141"/>
  <c r="J42" i="141" s="1"/>
  <c r="I42" i="119"/>
  <c r="F38" i="108"/>
  <c r="F38" i="137"/>
  <c r="F41" i="108"/>
  <c r="F41" i="137"/>
  <c r="G37" i="141"/>
  <c r="G46" i="141"/>
  <c r="I46" i="139"/>
  <c r="I43" i="139"/>
  <c r="I42" i="139"/>
  <c r="I38" i="139"/>
  <c r="I36" i="139"/>
  <c r="H47" i="96"/>
  <c r="I43" i="138"/>
  <c r="I38" i="138"/>
  <c r="I36" i="138"/>
  <c r="J36" i="138" s="1"/>
  <c r="I45" i="137"/>
  <c r="I42" i="137"/>
  <c r="I41" i="137"/>
  <c r="I38" i="137"/>
  <c r="I45" i="136"/>
  <c r="I45" i="142" s="1"/>
  <c r="I41" i="136"/>
  <c r="I38" i="136"/>
  <c r="I36" i="136"/>
  <c r="G46" i="140"/>
  <c r="G44" i="140"/>
  <c r="G42" i="140"/>
  <c r="G40" i="140"/>
  <c r="G36" i="140"/>
  <c r="J36" i="140" s="1"/>
  <c r="G46" i="139"/>
  <c r="J46" i="139" s="1"/>
  <c r="G45" i="139"/>
  <c r="J45" i="139" s="1"/>
  <c r="G44" i="139"/>
  <c r="J44" i="139" s="1"/>
  <c r="G43" i="139"/>
  <c r="G42" i="139"/>
  <c r="J42" i="139" s="1"/>
  <c r="G41" i="139"/>
  <c r="J41" i="139" s="1"/>
  <c r="G38" i="139"/>
  <c r="G36" i="139"/>
  <c r="F45" i="138"/>
  <c r="F44" i="138"/>
  <c r="F42" i="138"/>
  <c r="F41" i="138"/>
  <c r="F40" i="138"/>
  <c r="G42" i="137"/>
  <c r="J42" i="137" s="1"/>
  <c r="G40" i="137"/>
  <c r="J40" i="137" s="1"/>
  <c r="G37" i="137"/>
  <c r="G37" i="142" s="1"/>
  <c r="G44" i="137"/>
  <c r="F46" i="135"/>
  <c r="F45" i="135"/>
  <c r="F44" i="135"/>
  <c r="F42" i="135"/>
  <c r="F40" i="135"/>
  <c r="F37" i="135"/>
  <c r="F36" i="135"/>
  <c r="F47" i="135" s="1"/>
  <c r="G37" i="139"/>
  <c r="J37" i="139" s="1"/>
  <c r="F36" i="137"/>
  <c r="F36" i="142" s="1"/>
  <c r="F37" i="137"/>
  <c r="F37" i="142" s="1"/>
  <c r="G22" i="134"/>
  <c r="J22" i="134" s="1"/>
  <c r="G20" i="134"/>
  <c r="J20" i="134" s="1"/>
  <c r="G18" i="134"/>
  <c r="J18" i="134" s="1"/>
  <c r="G16" i="134"/>
  <c r="I46" i="140"/>
  <c r="I44" i="140"/>
  <c r="I42" i="140"/>
  <c r="I40" i="140"/>
  <c r="I37" i="140"/>
  <c r="H51" i="115"/>
  <c r="I45" i="141"/>
  <c r="I43" i="141"/>
  <c r="J43" i="141" s="1"/>
  <c r="I41" i="141"/>
  <c r="J41" i="141" s="1"/>
  <c r="I38" i="141"/>
  <c r="I43" i="135"/>
  <c r="I41" i="135"/>
  <c r="I38" i="135"/>
  <c r="I36" i="135"/>
  <c r="F14" i="108"/>
  <c r="F18" i="108"/>
  <c r="I18" i="108" s="1"/>
  <c r="F22" i="108"/>
  <c r="I22" i="108" s="1"/>
  <c r="H36" i="127"/>
  <c r="E40" i="127"/>
  <c r="H41" i="127"/>
  <c r="H45" i="127"/>
  <c r="E40" i="119"/>
  <c r="E44" i="119"/>
  <c r="F45" i="108"/>
  <c r="F23" i="134"/>
  <c r="I23" i="134" s="1"/>
  <c r="F21" i="134"/>
  <c r="I21" i="134" s="1"/>
  <c r="F19" i="134"/>
  <c r="I19" i="134" s="1"/>
  <c r="F17" i="134"/>
  <c r="I17" i="134" s="1"/>
  <c r="G12" i="136"/>
  <c r="G12" i="142" s="1"/>
  <c r="I15" i="139"/>
  <c r="J15" i="139" s="1"/>
  <c r="G16" i="139"/>
  <c r="G17" i="139"/>
  <c r="J17" i="139" s="1"/>
  <c r="G18" i="139"/>
  <c r="J18" i="139" s="1"/>
  <c r="G19" i="139"/>
  <c r="J19" i="139" s="1"/>
  <c r="G20" i="139"/>
  <c r="J20" i="139" s="1"/>
  <c r="G21" i="139"/>
  <c r="J21" i="139" s="1"/>
  <c r="I22" i="139"/>
  <c r="J22" i="139" s="1"/>
  <c r="I23" i="139"/>
  <c r="J23" i="139" s="1"/>
  <c r="G12" i="141"/>
  <c r="I13" i="141"/>
  <c r="G14" i="141"/>
  <c r="I15" i="141"/>
  <c r="J15" i="141" s="1"/>
  <c r="G16" i="141"/>
  <c r="J16" i="141" s="1"/>
  <c r="I17" i="141"/>
  <c r="J17" i="141" s="1"/>
  <c r="G18" i="141"/>
  <c r="J18" i="141" s="1"/>
  <c r="I19" i="141"/>
  <c r="J19" i="141" s="1"/>
  <c r="G20" i="141"/>
  <c r="J20" i="141" s="1"/>
  <c r="I21" i="141"/>
  <c r="J21" i="141" s="1"/>
  <c r="G22" i="141"/>
  <c r="J22" i="141" s="1"/>
  <c r="I23" i="141"/>
  <c r="J23" i="141" s="1"/>
  <c r="I12" i="139"/>
  <c r="I38" i="140"/>
  <c r="I46" i="135"/>
  <c r="I44" i="135"/>
  <c r="I42" i="135"/>
  <c r="I40" i="135"/>
  <c r="I37" i="135"/>
  <c r="F42" i="141"/>
  <c r="I46" i="141"/>
  <c r="F37" i="139"/>
  <c r="F40" i="139"/>
  <c r="D51" i="142"/>
  <c r="I48" i="82" l="1"/>
  <c r="G24" i="140"/>
  <c r="F24" i="121"/>
  <c r="I48" i="113"/>
  <c r="F35" i="139"/>
  <c r="F35" i="96"/>
  <c r="R20" i="132"/>
  <c r="G26" i="142"/>
  <c r="J35" i="136"/>
  <c r="I24" i="136"/>
  <c r="I12" i="142"/>
  <c r="I24" i="23"/>
  <c r="J33" i="186"/>
  <c r="I33" i="186"/>
  <c r="J28" i="134"/>
  <c r="I48" i="125"/>
  <c r="H48" i="124"/>
  <c r="H51" i="127"/>
  <c r="I51" i="127" s="1"/>
  <c r="Q47" i="132"/>
  <c r="Q50" i="132" s="1"/>
  <c r="H48" i="125"/>
  <c r="I24" i="124"/>
  <c r="J30" i="135"/>
  <c r="J28" i="135"/>
  <c r="J33" i="135" s="1"/>
  <c r="I33" i="141"/>
  <c r="J33" i="141"/>
  <c r="I48" i="121"/>
  <c r="I48" i="115"/>
  <c r="H24" i="119"/>
  <c r="I48" i="111"/>
  <c r="H48" i="111"/>
  <c r="I48" i="110"/>
  <c r="J31" i="138"/>
  <c r="J28" i="138"/>
  <c r="J28" i="139"/>
  <c r="I15" i="71"/>
  <c r="I24" i="71" s="1"/>
  <c r="H48" i="77"/>
  <c r="J29" i="137"/>
  <c r="J30" i="137"/>
  <c r="J30" i="142"/>
  <c r="J27" i="137"/>
  <c r="J31" i="137"/>
  <c r="J31" i="142"/>
  <c r="R14" i="132"/>
  <c r="I24" i="24"/>
  <c r="J44" i="137"/>
  <c r="H47" i="69"/>
  <c r="R19" i="132" s="1"/>
  <c r="H51" i="24"/>
  <c r="I51" i="24" s="1"/>
  <c r="J13" i="136"/>
  <c r="J13" i="142"/>
  <c r="I48" i="185"/>
  <c r="G47" i="189"/>
  <c r="G48" i="189" s="1"/>
  <c r="G54" i="189" s="1"/>
  <c r="G56" i="189" s="1"/>
  <c r="G60" i="189" s="1"/>
  <c r="G62" i="189" s="1"/>
  <c r="J35" i="189"/>
  <c r="J47" i="189" s="1"/>
  <c r="J48" i="189" s="1"/>
  <c r="G47" i="181"/>
  <c r="G48" i="181" s="1"/>
  <c r="G54" i="181" s="1"/>
  <c r="G56" i="181" s="1"/>
  <c r="G60" i="181" s="1"/>
  <c r="G62" i="181" s="1"/>
  <c r="J35" i="181"/>
  <c r="J47" i="181" s="1"/>
  <c r="J48" i="181" s="1"/>
  <c r="G47" i="183"/>
  <c r="G48" i="183" s="1"/>
  <c r="G54" i="183" s="1"/>
  <c r="G56" i="183" s="1"/>
  <c r="G60" i="183" s="1"/>
  <c r="G62" i="183" s="1"/>
  <c r="J35" i="183"/>
  <c r="J47" i="183" s="1"/>
  <c r="J48" i="183" s="1"/>
  <c r="G47" i="185"/>
  <c r="J35" i="185"/>
  <c r="J47" i="185" s="1"/>
  <c r="J48" i="185" s="1"/>
  <c r="G47" i="188"/>
  <c r="G48" i="188" s="1"/>
  <c r="G54" i="188" s="1"/>
  <c r="G56" i="188" s="1"/>
  <c r="G60" i="188" s="1"/>
  <c r="G62" i="188" s="1"/>
  <c r="J35" i="188"/>
  <c r="J47" i="188" s="1"/>
  <c r="J48" i="188" s="1"/>
  <c r="G48" i="185"/>
  <c r="G54" i="185" s="1"/>
  <c r="G56" i="185" s="1"/>
  <c r="G60" i="185" s="1"/>
  <c r="G62" i="185" s="1"/>
  <c r="J35" i="186"/>
  <c r="G47" i="180"/>
  <c r="G48" i="180" s="1"/>
  <c r="G54" i="180" s="1"/>
  <c r="G56" i="180" s="1"/>
  <c r="G60" i="180" s="1"/>
  <c r="G62" i="180" s="1"/>
  <c r="J35" i="180"/>
  <c r="J47" i="180" s="1"/>
  <c r="J48" i="180" s="1"/>
  <c r="G47" i="182"/>
  <c r="G48" i="182" s="1"/>
  <c r="G54" i="182" s="1"/>
  <c r="G56" i="182" s="1"/>
  <c r="G60" i="182" s="1"/>
  <c r="G62" i="182" s="1"/>
  <c r="J35" i="182"/>
  <c r="J47" i="182" s="1"/>
  <c r="J48" i="182" s="1"/>
  <c r="G47" i="184"/>
  <c r="G48" i="184" s="1"/>
  <c r="G54" i="184" s="1"/>
  <c r="G56" i="184" s="1"/>
  <c r="G60" i="184" s="1"/>
  <c r="G62" i="184" s="1"/>
  <c r="J35" i="184"/>
  <c r="J47" i="184" s="1"/>
  <c r="J48" i="184" s="1"/>
  <c r="G47" i="187"/>
  <c r="G48" i="187" s="1"/>
  <c r="G54" i="187" s="1"/>
  <c r="G56" i="187" s="1"/>
  <c r="G60" i="187" s="1"/>
  <c r="G62" i="187" s="1"/>
  <c r="J35" i="187"/>
  <c r="J47" i="187" s="1"/>
  <c r="J48" i="187" s="1"/>
  <c r="G47" i="190"/>
  <c r="G48" i="190" s="1"/>
  <c r="G54" i="190" s="1"/>
  <c r="G56" i="190" s="1"/>
  <c r="G60" i="190" s="1"/>
  <c r="G62" i="190" s="1"/>
  <c r="J35" i="190"/>
  <c r="J47" i="190" s="1"/>
  <c r="J48" i="190" s="1"/>
  <c r="J12" i="135"/>
  <c r="J24" i="135" s="1"/>
  <c r="I47" i="76"/>
  <c r="I48" i="76" s="1"/>
  <c r="H54" i="112"/>
  <c r="H56" i="112" s="1"/>
  <c r="H60" i="112" s="1"/>
  <c r="H62" i="112" s="1"/>
  <c r="H19" i="51" s="1"/>
  <c r="I24" i="93"/>
  <c r="R16" i="132"/>
  <c r="R17" i="132" s="1"/>
  <c r="F48" i="53"/>
  <c r="F54" i="53" s="1"/>
  <c r="F56" i="53" s="1"/>
  <c r="F60" i="53" s="1"/>
  <c r="F62" i="53" s="1"/>
  <c r="I28" i="132"/>
  <c r="Q25" i="132"/>
  <c r="H48" i="75"/>
  <c r="H54" i="75" s="1"/>
  <c r="H56" i="75" s="1"/>
  <c r="H60" i="75" s="1"/>
  <c r="H62" i="75" s="1"/>
  <c r="H13" i="51" s="1"/>
  <c r="H48" i="24"/>
  <c r="H54" i="24" s="1"/>
  <c r="H56" i="24" s="1"/>
  <c r="H60" i="24" s="1"/>
  <c r="H62" i="24" s="1"/>
  <c r="H5" i="51" s="1"/>
  <c r="H37" i="137"/>
  <c r="H37" i="142" s="1"/>
  <c r="H37" i="108"/>
  <c r="H35" i="137"/>
  <c r="H35" i="142" s="1"/>
  <c r="G47" i="108"/>
  <c r="H35" i="108"/>
  <c r="I35" i="137" s="1"/>
  <c r="I35" i="142" s="1"/>
  <c r="H48" i="23"/>
  <c r="H54" i="23" s="1"/>
  <c r="H56" i="23" s="1"/>
  <c r="H60" i="23" s="1"/>
  <c r="H62" i="23" s="1"/>
  <c r="H4" i="51" s="1"/>
  <c r="I47" i="93"/>
  <c r="F47" i="136"/>
  <c r="R21" i="132"/>
  <c r="H48" i="71"/>
  <c r="I36" i="137"/>
  <c r="I36" i="142" s="1"/>
  <c r="I47" i="71"/>
  <c r="I48" i="71" s="1"/>
  <c r="F35" i="70"/>
  <c r="E47" i="70"/>
  <c r="F35" i="137"/>
  <c r="F47" i="137" s="1"/>
  <c r="F48" i="69"/>
  <c r="F54" i="69" s="1"/>
  <c r="F56" i="69" s="1"/>
  <c r="F60" i="69" s="1"/>
  <c r="H51" i="108"/>
  <c r="I51" i="108" s="1"/>
  <c r="F24" i="24"/>
  <c r="I14" i="132" s="1"/>
  <c r="I24" i="69"/>
  <c r="I48" i="69" s="1"/>
  <c r="H24" i="93"/>
  <c r="Q16" i="132" s="1"/>
  <c r="S43" i="132"/>
  <c r="H48" i="121"/>
  <c r="H54" i="121" s="1"/>
  <c r="I54" i="82"/>
  <c r="I56" i="82" s="1"/>
  <c r="S38" i="132"/>
  <c r="J24" i="140"/>
  <c r="I24" i="70"/>
  <c r="I49" i="132"/>
  <c r="F24" i="127"/>
  <c r="I12" i="127"/>
  <c r="I24" i="127" s="1"/>
  <c r="G35" i="141"/>
  <c r="I48" i="23"/>
  <c r="H48" i="53"/>
  <c r="Q15" i="132"/>
  <c r="J50" i="139"/>
  <c r="J38" i="132"/>
  <c r="R41" i="132"/>
  <c r="F35" i="141"/>
  <c r="F48" i="77"/>
  <c r="F54" i="77" s="1"/>
  <c r="F56" i="77" s="1"/>
  <c r="F60" i="77" s="1"/>
  <c r="J27" i="132"/>
  <c r="J43" i="139"/>
  <c r="I46" i="130"/>
  <c r="I44" i="130"/>
  <c r="I47" i="53"/>
  <c r="I48" i="53" s="1"/>
  <c r="I47" i="77"/>
  <c r="I48" i="77" s="1"/>
  <c r="F47" i="140"/>
  <c r="J50" i="138"/>
  <c r="J50" i="140"/>
  <c r="J42" i="132"/>
  <c r="F48" i="111"/>
  <c r="F54" i="111" s="1"/>
  <c r="F56" i="111" s="1"/>
  <c r="F60" i="111" s="1"/>
  <c r="F62" i="111" s="1"/>
  <c r="J31" i="132"/>
  <c r="J19" i="132"/>
  <c r="J21" i="132"/>
  <c r="F48" i="71"/>
  <c r="F54" i="71" s="1"/>
  <c r="F56" i="71" s="1"/>
  <c r="F60" i="71" s="1"/>
  <c r="F62" i="71" s="1"/>
  <c r="J26" i="132"/>
  <c r="J32" i="132"/>
  <c r="F48" i="76"/>
  <c r="F54" i="76" s="1"/>
  <c r="F56" i="76" s="1"/>
  <c r="F60" i="76" s="1"/>
  <c r="F62" i="76" s="1"/>
  <c r="I35" i="132"/>
  <c r="F48" i="122"/>
  <c r="F54" i="122" s="1"/>
  <c r="F56" i="82"/>
  <c r="F60" i="82" s="1"/>
  <c r="I60" i="82" s="1"/>
  <c r="I48" i="112"/>
  <c r="I32" i="132"/>
  <c r="I33" i="132" s="1"/>
  <c r="F48" i="112"/>
  <c r="F54" i="112" s="1"/>
  <c r="H51" i="71"/>
  <c r="I51" i="71" s="1"/>
  <c r="H51" i="53"/>
  <c r="I51" i="53" s="1"/>
  <c r="I13" i="132"/>
  <c r="I19" i="132"/>
  <c r="H24" i="69"/>
  <c r="I20" i="132"/>
  <c r="I48" i="126"/>
  <c r="I46" i="132"/>
  <c r="I35" i="120"/>
  <c r="I47" i="120" s="1"/>
  <c r="I48" i="120" s="1"/>
  <c r="F47" i="120"/>
  <c r="I38" i="132"/>
  <c r="H51" i="111"/>
  <c r="I51" i="111" s="1"/>
  <c r="Q31" i="132"/>
  <c r="Q33" i="132" s="1"/>
  <c r="H54" i="77"/>
  <c r="H56" i="77" s="1"/>
  <c r="H60" i="77" s="1"/>
  <c r="H62" i="77" s="1"/>
  <c r="H15" i="51" s="1"/>
  <c r="I51" i="96"/>
  <c r="I51" i="139"/>
  <c r="J51" i="139" s="1"/>
  <c r="H48" i="119"/>
  <c r="R40" i="132"/>
  <c r="R44" i="132" s="1"/>
  <c r="H56" i="110"/>
  <c r="H60" i="110" s="1"/>
  <c r="I54" i="110"/>
  <c r="I56" i="110" s="1"/>
  <c r="I47" i="141"/>
  <c r="I47" i="139"/>
  <c r="F47" i="139"/>
  <c r="I43" i="130"/>
  <c r="J20" i="137"/>
  <c r="J19" i="137"/>
  <c r="I33" i="140"/>
  <c r="J27" i="134"/>
  <c r="J33" i="134" s="1"/>
  <c r="G33" i="134"/>
  <c r="F48" i="115"/>
  <c r="F54" i="115" s="1"/>
  <c r="F56" i="115" s="1"/>
  <c r="F60" i="115" s="1"/>
  <c r="F62" i="115" s="1"/>
  <c r="K37" i="132" s="1"/>
  <c r="M37" i="132" s="1"/>
  <c r="I37" i="132"/>
  <c r="J28" i="140"/>
  <c r="G33" i="135"/>
  <c r="J26" i="138"/>
  <c r="J33" i="138" s="1"/>
  <c r="G33" i="138"/>
  <c r="J35" i="132"/>
  <c r="F48" i="113"/>
  <c r="F54" i="113" s="1"/>
  <c r="I33" i="138"/>
  <c r="H48" i="97"/>
  <c r="H54" i="97" s="1"/>
  <c r="H56" i="97" s="1"/>
  <c r="H60" i="97" s="1"/>
  <c r="H62" i="97" s="1"/>
  <c r="H12" i="51" s="1"/>
  <c r="R24" i="132"/>
  <c r="R28" i="132" s="1"/>
  <c r="I51" i="77"/>
  <c r="I51" i="138"/>
  <c r="J51" i="138" s="1"/>
  <c r="S35" i="132"/>
  <c r="Q20" i="132"/>
  <c r="H51" i="70"/>
  <c r="I51" i="70" s="1"/>
  <c r="H48" i="70"/>
  <c r="I33" i="137"/>
  <c r="K30" i="132"/>
  <c r="M30" i="132" s="1"/>
  <c r="J17" i="51"/>
  <c r="J13" i="132"/>
  <c r="F48" i="23"/>
  <c r="F54" i="23" s="1"/>
  <c r="J38" i="141"/>
  <c r="H48" i="115"/>
  <c r="H54" i="115" s="1"/>
  <c r="R37" i="132"/>
  <c r="R39" i="132" s="1"/>
  <c r="R45" i="132" s="1"/>
  <c r="F40" i="96"/>
  <c r="E47" i="96"/>
  <c r="R46" i="132"/>
  <c r="R50" i="132" s="1"/>
  <c r="H48" i="123"/>
  <c r="H54" i="123" s="1"/>
  <c r="H56" i="123" s="1"/>
  <c r="H60" i="123" s="1"/>
  <c r="H62" i="123" s="1"/>
  <c r="H28" i="51" s="1"/>
  <c r="H48" i="114"/>
  <c r="H51" i="114"/>
  <c r="I51" i="114" s="1"/>
  <c r="F48" i="123"/>
  <c r="F54" i="123" s="1"/>
  <c r="J46" i="132"/>
  <c r="J24" i="132"/>
  <c r="F48" i="97"/>
  <c r="F54" i="97" s="1"/>
  <c r="J26" i="140"/>
  <c r="G33" i="140"/>
  <c r="G33" i="139"/>
  <c r="J26" i="139"/>
  <c r="J33" i="139" s="1"/>
  <c r="I46" i="119"/>
  <c r="Q28" i="132"/>
  <c r="Q34" i="132" s="1"/>
  <c r="J50" i="137"/>
  <c r="J50" i="142"/>
  <c r="I33" i="139"/>
  <c r="H46" i="129"/>
  <c r="E46" i="129"/>
  <c r="F46" i="129" s="1"/>
  <c r="H42" i="129"/>
  <c r="E42" i="129"/>
  <c r="F42" i="129" s="1"/>
  <c r="H37" i="129"/>
  <c r="E37" i="129"/>
  <c r="F37" i="129" s="1"/>
  <c r="H46" i="128"/>
  <c r="E46" i="128"/>
  <c r="H40" i="128"/>
  <c r="E40" i="128"/>
  <c r="H16" i="130"/>
  <c r="F16" i="130"/>
  <c r="F20" i="130"/>
  <c r="H20" i="130"/>
  <c r="H17" i="129"/>
  <c r="F17" i="129"/>
  <c r="H21" i="129"/>
  <c r="F21" i="129"/>
  <c r="J14" i="141"/>
  <c r="J14" i="142"/>
  <c r="J12" i="141"/>
  <c r="G24" i="141"/>
  <c r="J16" i="139"/>
  <c r="G24" i="139"/>
  <c r="H45" i="129"/>
  <c r="E45" i="129"/>
  <c r="F45" i="129" s="1"/>
  <c r="H41" i="129"/>
  <c r="E41" i="129"/>
  <c r="F41" i="129" s="1"/>
  <c r="H36" i="129"/>
  <c r="E36" i="129"/>
  <c r="H43" i="128"/>
  <c r="E43" i="128"/>
  <c r="H36" i="128"/>
  <c r="E36" i="128"/>
  <c r="F16" i="128"/>
  <c r="H16" i="128"/>
  <c r="F20" i="128"/>
  <c r="H20" i="128"/>
  <c r="H17" i="130"/>
  <c r="F17" i="130"/>
  <c r="H21" i="130"/>
  <c r="F21" i="130"/>
  <c r="H16" i="129"/>
  <c r="F16" i="129"/>
  <c r="H20" i="129"/>
  <c r="F20" i="129"/>
  <c r="G45" i="137"/>
  <c r="J45" i="137" s="1"/>
  <c r="I45" i="108"/>
  <c r="F40" i="141"/>
  <c r="F40" i="119"/>
  <c r="I36" i="134"/>
  <c r="H47" i="127"/>
  <c r="I51" i="115"/>
  <c r="J16" i="134"/>
  <c r="I47" i="136"/>
  <c r="I48" i="136" s="1"/>
  <c r="S49" i="132"/>
  <c r="J37" i="141"/>
  <c r="I24" i="137"/>
  <c r="G38" i="135"/>
  <c r="J38" i="135" s="1"/>
  <c r="I38" i="124"/>
  <c r="G43" i="135"/>
  <c r="J43" i="135" s="1"/>
  <c r="I43" i="124"/>
  <c r="G37" i="136"/>
  <c r="I37" i="24"/>
  <c r="G40" i="136"/>
  <c r="I40" i="24"/>
  <c r="G42" i="136"/>
  <c r="I42" i="24"/>
  <c r="G45" i="136"/>
  <c r="G45" i="142" s="1"/>
  <c r="I45" i="24"/>
  <c r="J28" i="137"/>
  <c r="J33" i="137" s="1"/>
  <c r="G33" i="137"/>
  <c r="G38" i="138"/>
  <c r="J38" i="138" s="1"/>
  <c r="I38" i="75"/>
  <c r="G46" i="138"/>
  <c r="J46" i="138" s="1"/>
  <c r="I46" i="75"/>
  <c r="G38" i="140"/>
  <c r="J38" i="140" s="1"/>
  <c r="I38" i="114"/>
  <c r="G43" i="140"/>
  <c r="J43" i="140" s="1"/>
  <c r="I43" i="114"/>
  <c r="J36" i="137"/>
  <c r="I41" i="127"/>
  <c r="I47" i="132"/>
  <c r="F48" i="126"/>
  <c r="F54" i="126" s="1"/>
  <c r="J49" i="132"/>
  <c r="H56" i="76"/>
  <c r="H60" i="76" s="1"/>
  <c r="J36" i="135"/>
  <c r="F48" i="93"/>
  <c r="F54" i="93" s="1"/>
  <c r="J16" i="132"/>
  <c r="I51" i="135"/>
  <c r="J51" i="135" s="1"/>
  <c r="I51" i="124"/>
  <c r="J48" i="132"/>
  <c r="F48" i="125"/>
  <c r="F54" i="125" s="1"/>
  <c r="D47" i="142"/>
  <c r="H24" i="142"/>
  <c r="J27" i="142"/>
  <c r="J18" i="142"/>
  <c r="J20" i="142"/>
  <c r="I24" i="134"/>
  <c r="I47" i="135"/>
  <c r="I48" i="135" s="1"/>
  <c r="F47" i="138"/>
  <c r="J38" i="139"/>
  <c r="J40" i="140"/>
  <c r="J44" i="140"/>
  <c r="I38" i="130"/>
  <c r="J23" i="137"/>
  <c r="J21" i="137"/>
  <c r="G17" i="134"/>
  <c r="G21" i="134"/>
  <c r="J21" i="134" s="1"/>
  <c r="J46" i="137"/>
  <c r="I42" i="130"/>
  <c r="I40" i="130"/>
  <c r="H47" i="130"/>
  <c r="J17" i="137"/>
  <c r="H54" i="125"/>
  <c r="H56" i="125" s="1"/>
  <c r="H60" i="125" s="1"/>
  <c r="H62" i="125" s="1"/>
  <c r="H30" i="51" s="1"/>
  <c r="F47" i="124"/>
  <c r="I36" i="127"/>
  <c r="H44" i="129"/>
  <c r="E44" i="129"/>
  <c r="F44" i="129" s="1"/>
  <c r="H40" i="129"/>
  <c r="E40" i="129"/>
  <c r="F40" i="129" s="1"/>
  <c r="H44" i="128"/>
  <c r="E44" i="128"/>
  <c r="H42" i="128"/>
  <c r="E42" i="128"/>
  <c r="H37" i="128"/>
  <c r="E37" i="128"/>
  <c r="F18" i="130"/>
  <c r="H18" i="130"/>
  <c r="H22" i="130"/>
  <c r="F22" i="130"/>
  <c r="H19" i="129"/>
  <c r="F19" i="129"/>
  <c r="H23" i="129"/>
  <c r="F23" i="129"/>
  <c r="I24" i="139"/>
  <c r="J12" i="139"/>
  <c r="J24" i="139" s="1"/>
  <c r="J12" i="136"/>
  <c r="J24" i="136" s="1"/>
  <c r="G24" i="136"/>
  <c r="H43" i="129"/>
  <c r="E43" i="129"/>
  <c r="F43" i="129" s="1"/>
  <c r="H38" i="129"/>
  <c r="E38" i="129"/>
  <c r="F38" i="129" s="1"/>
  <c r="H45" i="128"/>
  <c r="E45" i="128"/>
  <c r="H41" i="128"/>
  <c r="E41" i="128"/>
  <c r="H38" i="128"/>
  <c r="E38" i="128"/>
  <c r="F18" i="128"/>
  <c r="H18" i="128"/>
  <c r="F22" i="128"/>
  <c r="H22" i="128"/>
  <c r="H19" i="130"/>
  <c r="F19" i="130"/>
  <c r="H23" i="130"/>
  <c r="F23" i="130"/>
  <c r="H18" i="129"/>
  <c r="F18" i="129"/>
  <c r="H22" i="129"/>
  <c r="F22" i="129"/>
  <c r="F44" i="141"/>
  <c r="F44" i="119"/>
  <c r="F40" i="127"/>
  <c r="E47" i="127"/>
  <c r="I14" i="108"/>
  <c r="I24" i="108" s="1"/>
  <c r="F24" i="108"/>
  <c r="J36" i="139"/>
  <c r="R29" i="132"/>
  <c r="R33" i="132" s="1"/>
  <c r="H48" i="96"/>
  <c r="H54" i="96" s="1"/>
  <c r="H56" i="96" s="1"/>
  <c r="H60" i="96" s="1"/>
  <c r="H62" i="96" s="1"/>
  <c r="H16" i="51" s="1"/>
  <c r="G41" i="137"/>
  <c r="J41" i="137" s="1"/>
  <c r="I41" i="108"/>
  <c r="G38" i="137"/>
  <c r="J38" i="137" s="1"/>
  <c r="I38" i="108"/>
  <c r="F47" i="108"/>
  <c r="J15" i="137"/>
  <c r="G24" i="137"/>
  <c r="G41" i="135"/>
  <c r="J41" i="135" s="1"/>
  <c r="I41" i="124"/>
  <c r="I47" i="124" s="1"/>
  <c r="I48" i="124" s="1"/>
  <c r="G45" i="141"/>
  <c r="J45" i="141" s="1"/>
  <c r="I45" i="119"/>
  <c r="G36" i="136"/>
  <c r="I36" i="24"/>
  <c r="F47" i="24"/>
  <c r="G38" i="136"/>
  <c r="I38" i="24"/>
  <c r="G41" i="136"/>
  <c r="I41" i="24"/>
  <c r="I44" i="24"/>
  <c r="G44" i="136"/>
  <c r="G46" i="136"/>
  <c r="I46" i="24"/>
  <c r="G37" i="138"/>
  <c r="I37" i="75"/>
  <c r="I47" i="75" s="1"/>
  <c r="I48" i="75" s="1"/>
  <c r="F47" i="75"/>
  <c r="G43" i="138"/>
  <c r="I43" i="75"/>
  <c r="G37" i="140"/>
  <c r="J37" i="140" s="1"/>
  <c r="I37" i="114"/>
  <c r="F47" i="114"/>
  <c r="G41" i="140"/>
  <c r="J41" i="140" s="1"/>
  <c r="I41" i="114"/>
  <c r="G45" i="140"/>
  <c r="J45" i="140" s="1"/>
  <c r="I45" i="114"/>
  <c r="S41" i="132"/>
  <c r="F36" i="130"/>
  <c r="E47" i="130"/>
  <c r="F62" i="77"/>
  <c r="K31" i="132"/>
  <c r="J22" i="51"/>
  <c r="J18" i="51"/>
  <c r="J22" i="142"/>
  <c r="I24" i="141"/>
  <c r="J29" i="142"/>
  <c r="E24" i="142"/>
  <c r="J21" i="142"/>
  <c r="J16" i="142"/>
  <c r="I47" i="140"/>
  <c r="I48" i="140" s="1"/>
  <c r="J13" i="141"/>
  <c r="J42" i="140"/>
  <c r="J46" i="140"/>
  <c r="J46" i="141"/>
  <c r="J28" i="142"/>
  <c r="G19" i="134"/>
  <c r="J19" i="134" s="1"/>
  <c r="G23" i="134"/>
  <c r="E47" i="119"/>
  <c r="Q39" i="132"/>
  <c r="J37" i="135"/>
  <c r="J40" i="135"/>
  <c r="J42" i="135"/>
  <c r="J44" i="135"/>
  <c r="J46" i="135"/>
  <c r="J41" i="138"/>
  <c r="J45" i="138"/>
  <c r="J42" i="138"/>
  <c r="I45" i="127"/>
  <c r="I47" i="138"/>
  <c r="H54" i="124"/>
  <c r="H56" i="124" s="1"/>
  <c r="H60" i="124" s="1"/>
  <c r="H62" i="124" s="1"/>
  <c r="H29" i="51" s="1"/>
  <c r="I42" i="132" l="1"/>
  <c r="I44" i="132" s="1"/>
  <c r="F48" i="121"/>
  <c r="F54" i="121" s="1"/>
  <c r="F56" i="121" s="1"/>
  <c r="F60" i="121" s="1"/>
  <c r="F62" i="121" s="1"/>
  <c r="K42" i="132" s="1"/>
  <c r="I35" i="96"/>
  <c r="G35" i="139"/>
  <c r="J35" i="139" s="1"/>
  <c r="F35" i="142"/>
  <c r="R34" i="132"/>
  <c r="I34" i="132"/>
  <c r="I46" i="134"/>
  <c r="F40" i="134"/>
  <c r="I41" i="134"/>
  <c r="I45" i="134"/>
  <c r="I42" i="134"/>
  <c r="I44" i="134"/>
  <c r="F40" i="128"/>
  <c r="J40" i="186" s="1"/>
  <c r="I38" i="134"/>
  <c r="I37" i="134"/>
  <c r="I47" i="186"/>
  <c r="I48" i="186" s="1"/>
  <c r="I48" i="141"/>
  <c r="H51" i="119"/>
  <c r="H54" i="119" s="1"/>
  <c r="H56" i="119" s="1"/>
  <c r="H60" i="119" s="1"/>
  <c r="H62" i="119" s="1"/>
  <c r="Q40" i="132"/>
  <c r="Q44" i="132" s="1"/>
  <c r="Q45" i="132" s="1"/>
  <c r="I33" i="142"/>
  <c r="G33" i="142"/>
  <c r="S32" i="132"/>
  <c r="J26" i="142"/>
  <c r="J33" i="142" s="1"/>
  <c r="I54" i="76"/>
  <c r="I56" i="76" s="1"/>
  <c r="J32" i="51"/>
  <c r="J72" i="51"/>
  <c r="J64" i="51"/>
  <c r="J60" i="51"/>
  <c r="J56" i="51"/>
  <c r="J48" i="51"/>
  <c r="J68" i="51"/>
  <c r="J52" i="51"/>
  <c r="J44" i="51"/>
  <c r="J40" i="51"/>
  <c r="J36" i="51"/>
  <c r="I50" i="132"/>
  <c r="Q17" i="132"/>
  <c r="H48" i="93"/>
  <c r="I48" i="93"/>
  <c r="I17" i="132"/>
  <c r="H51" i="93"/>
  <c r="I51" i="93" s="1"/>
  <c r="G47" i="140"/>
  <c r="G48" i="140" s="1"/>
  <c r="G54" i="140" s="1"/>
  <c r="G56" i="140" s="1"/>
  <c r="G60" i="140" s="1"/>
  <c r="G62" i="140" s="1"/>
  <c r="S25" i="132"/>
  <c r="J28" i="51"/>
  <c r="I37" i="108"/>
  <c r="I37" i="137"/>
  <c r="I37" i="142" s="1"/>
  <c r="I35" i="108"/>
  <c r="H47" i="108"/>
  <c r="H47" i="137"/>
  <c r="H47" i="142"/>
  <c r="I35" i="70"/>
  <c r="I47" i="70" s="1"/>
  <c r="I48" i="70" s="1"/>
  <c r="F47" i="70"/>
  <c r="G35" i="137"/>
  <c r="G35" i="142" s="1"/>
  <c r="S13" i="132"/>
  <c r="I51" i="136"/>
  <c r="J15" i="142"/>
  <c r="H56" i="121"/>
  <c r="H60" i="121" s="1"/>
  <c r="F62" i="82"/>
  <c r="K38" i="132" s="1"/>
  <c r="I51" i="132"/>
  <c r="J35" i="141"/>
  <c r="S14" i="132"/>
  <c r="I22" i="128"/>
  <c r="I18" i="128"/>
  <c r="I23" i="129"/>
  <c r="I19" i="129"/>
  <c r="I22" i="130"/>
  <c r="I40" i="129"/>
  <c r="I44" i="129"/>
  <c r="J11" i="51"/>
  <c r="K21" i="132"/>
  <c r="M21" i="132" s="1"/>
  <c r="J14" i="51"/>
  <c r="K26" i="132"/>
  <c r="M26" i="132" s="1"/>
  <c r="I54" i="135"/>
  <c r="I56" i="135" s="1"/>
  <c r="I60" i="135" s="1"/>
  <c r="I62" i="135" s="1"/>
  <c r="I39" i="132"/>
  <c r="I45" i="132" s="1"/>
  <c r="F56" i="122"/>
  <c r="F60" i="122" s="1"/>
  <c r="I54" i="122"/>
  <c r="I56" i="122" s="1"/>
  <c r="F56" i="112"/>
  <c r="F60" i="112" s="1"/>
  <c r="I54" i="112"/>
  <c r="I56" i="112" s="1"/>
  <c r="I54" i="77"/>
  <c r="I56" i="77" s="1"/>
  <c r="H54" i="111"/>
  <c r="H54" i="71"/>
  <c r="H54" i="53"/>
  <c r="H51" i="69"/>
  <c r="I51" i="69" s="1"/>
  <c r="Q19" i="132"/>
  <c r="Q22" i="132" s="1"/>
  <c r="H48" i="69"/>
  <c r="F48" i="120"/>
  <c r="F54" i="120" s="1"/>
  <c r="J41" i="132"/>
  <c r="F56" i="123"/>
  <c r="F60" i="123" s="1"/>
  <c r="I54" i="123"/>
  <c r="I56" i="123" s="1"/>
  <c r="S46" i="132"/>
  <c r="I40" i="96"/>
  <c r="I47" i="96" s="1"/>
  <c r="I48" i="96" s="1"/>
  <c r="F47" i="96"/>
  <c r="G40" i="139"/>
  <c r="F56" i="23"/>
  <c r="F60" i="23" s="1"/>
  <c r="I54" i="23"/>
  <c r="I56" i="23" s="1"/>
  <c r="S24" i="132"/>
  <c r="S27" i="132"/>
  <c r="I48" i="138"/>
  <c r="I54" i="138" s="1"/>
  <c r="I56" i="138" s="1"/>
  <c r="I60" i="138" s="1"/>
  <c r="I62" i="138" s="1"/>
  <c r="I24" i="142"/>
  <c r="J47" i="140"/>
  <c r="I60" i="77"/>
  <c r="J24" i="137"/>
  <c r="I47" i="108"/>
  <c r="I48" i="108" s="1"/>
  <c r="I48" i="139"/>
  <c r="I54" i="139" s="1"/>
  <c r="I56" i="139" s="1"/>
  <c r="I60" i="139" s="1"/>
  <c r="I62" i="139" s="1"/>
  <c r="I51" i="140"/>
  <c r="J51" i="140" s="1"/>
  <c r="I20" i="128"/>
  <c r="I20" i="130"/>
  <c r="J33" i="140"/>
  <c r="F56" i="97"/>
  <c r="F60" i="97" s="1"/>
  <c r="I54" i="97"/>
  <c r="I56" i="97" s="1"/>
  <c r="H54" i="114"/>
  <c r="H56" i="114" s="1"/>
  <c r="H60" i="114" s="1"/>
  <c r="H62" i="114" s="1"/>
  <c r="H21" i="51" s="1"/>
  <c r="H54" i="70"/>
  <c r="H56" i="70" s="1"/>
  <c r="H60" i="70" s="1"/>
  <c r="H62" i="70" s="1"/>
  <c r="H10" i="51" s="1"/>
  <c r="F56" i="113"/>
  <c r="F60" i="113" s="1"/>
  <c r="I54" i="113"/>
  <c r="I56" i="113" s="1"/>
  <c r="I60" i="110"/>
  <c r="H62" i="110"/>
  <c r="H17" i="51" s="1"/>
  <c r="K27" i="132"/>
  <c r="J15" i="51"/>
  <c r="I62" i="77"/>
  <c r="G15" i="51" s="1"/>
  <c r="F48" i="114"/>
  <c r="F54" i="114" s="1"/>
  <c r="J36" i="132"/>
  <c r="J39" i="132" s="1"/>
  <c r="J43" i="138"/>
  <c r="J44" i="136"/>
  <c r="J36" i="136"/>
  <c r="G47" i="136"/>
  <c r="G48" i="136" s="1"/>
  <c r="G54" i="136" s="1"/>
  <c r="G56" i="136" s="1"/>
  <c r="G60" i="136" s="1"/>
  <c r="J18" i="132"/>
  <c r="I18" i="132"/>
  <c r="I22" i="132" s="1"/>
  <c r="F48" i="108"/>
  <c r="F54" i="108" s="1"/>
  <c r="J12" i="142"/>
  <c r="F37" i="128"/>
  <c r="J37" i="186" s="1"/>
  <c r="F37" i="134"/>
  <c r="F42" i="128"/>
  <c r="J42" i="186" s="1"/>
  <c r="F42" i="134"/>
  <c r="F44" i="128"/>
  <c r="J44" i="186" s="1"/>
  <c r="F44" i="134"/>
  <c r="S48" i="132"/>
  <c r="R54" i="132"/>
  <c r="F56" i="125"/>
  <c r="F60" i="125" s="1"/>
  <c r="I54" i="125"/>
  <c r="I56" i="125" s="1"/>
  <c r="H62" i="76"/>
  <c r="H14" i="51" s="1"/>
  <c r="I60" i="76"/>
  <c r="F56" i="126"/>
  <c r="F60" i="126" s="1"/>
  <c r="I54" i="126"/>
  <c r="I56" i="126" s="1"/>
  <c r="J45" i="136"/>
  <c r="J42" i="136"/>
  <c r="J40" i="136"/>
  <c r="J37" i="136"/>
  <c r="H56" i="115"/>
  <c r="H60" i="115" s="1"/>
  <c r="I54" i="115"/>
  <c r="I56" i="115" s="1"/>
  <c r="R51" i="132"/>
  <c r="H48" i="127"/>
  <c r="H54" i="127" s="1"/>
  <c r="H56" i="127" s="1"/>
  <c r="H60" i="127" s="1"/>
  <c r="H62" i="127" s="1"/>
  <c r="G40" i="141"/>
  <c r="I40" i="119"/>
  <c r="F47" i="119"/>
  <c r="I16" i="129"/>
  <c r="F24" i="129"/>
  <c r="F36" i="128"/>
  <c r="E47" i="128"/>
  <c r="F36" i="134"/>
  <c r="F43" i="128"/>
  <c r="J43" i="186" s="1"/>
  <c r="F43" i="134"/>
  <c r="F36" i="129"/>
  <c r="E47" i="129"/>
  <c r="I16" i="130"/>
  <c r="F24" i="130"/>
  <c r="F46" i="128"/>
  <c r="J46" i="186" s="1"/>
  <c r="F46" i="134"/>
  <c r="J47" i="135"/>
  <c r="J48" i="135" s="1"/>
  <c r="J54" i="135" s="1"/>
  <c r="J56" i="135" s="1"/>
  <c r="F48" i="24"/>
  <c r="F54" i="24" s="1"/>
  <c r="I20" i="129"/>
  <c r="I21" i="130"/>
  <c r="I17" i="130"/>
  <c r="H24" i="128"/>
  <c r="I41" i="129"/>
  <c r="I45" i="129"/>
  <c r="I21" i="129"/>
  <c r="I17" i="129"/>
  <c r="I40" i="128"/>
  <c r="I37" i="129"/>
  <c r="I42" i="129"/>
  <c r="I46" i="129"/>
  <c r="S47" i="132"/>
  <c r="J23" i="134"/>
  <c r="J23" i="142"/>
  <c r="M31" i="132"/>
  <c r="K15" i="132"/>
  <c r="J6" i="51"/>
  <c r="F62" i="69"/>
  <c r="I36" i="130"/>
  <c r="I47" i="130" s="1"/>
  <c r="F47" i="130"/>
  <c r="J25" i="132"/>
  <c r="J28" i="132" s="1"/>
  <c r="F48" i="75"/>
  <c r="F54" i="75" s="1"/>
  <c r="J37" i="138"/>
  <c r="J47" i="138" s="1"/>
  <c r="J48" i="138" s="1"/>
  <c r="J54" i="138" s="1"/>
  <c r="J56" i="138" s="1"/>
  <c r="G47" i="138"/>
  <c r="J46" i="136"/>
  <c r="J41" i="136"/>
  <c r="J38" i="136"/>
  <c r="S29" i="132"/>
  <c r="G40" i="134"/>
  <c r="I40" i="127"/>
  <c r="I47" i="127" s="1"/>
  <c r="I48" i="127" s="1"/>
  <c r="F47" i="127"/>
  <c r="G44" i="141"/>
  <c r="J44" i="141" s="1"/>
  <c r="I44" i="119"/>
  <c r="F38" i="128"/>
  <c r="J38" i="186" s="1"/>
  <c r="F38" i="134"/>
  <c r="F41" i="128"/>
  <c r="J41" i="186" s="1"/>
  <c r="F41" i="134"/>
  <c r="F45" i="128"/>
  <c r="J45" i="186" s="1"/>
  <c r="F45" i="134"/>
  <c r="J47" i="132"/>
  <c r="J50" i="132" s="1"/>
  <c r="J17" i="134"/>
  <c r="J17" i="142"/>
  <c r="F56" i="93"/>
  <c r="F60" i="93" s="1"/>
  <c r="I16" i="128"/>
  <c r="I24" i="128" s="1"/>
  <c r="F24" i="128"/>
  <c r="J19" i="142"/>
  <c r="I47" i="114"/>
  <c r="I48" i="114" s="1"/>
  <c r="I47" i="24"/>
  <c r="I48" i="24" s="1"/>
  <c r="I22" i="129"/>
  <c r="I18" i="129"/>
  <c r="I23" i="130"/>
  <c r="I19" i="130"/>
  <c r="I38" i="129"/>
  <c r="I43" i="129"/>
  <c r="I18" i="130"/>
  <c r="G47" i="135"/>
  <c r="F48" i="124"/>
  <c r="F54" i="124" s="1"/>
  <c r="G47" i="137"/>
  <c r="J14" i="132"/>
  <c r="J17" i="132" s="1"/>
  <c r="G24" i="134"/>
  <c r="F47" i="141"/>
  <c r="H24" i="129"/>
  <c r="H47" i="128"/>
  <c r="I43" i="134"/>
  <c r="H47" i="129"/>
  <c r="J24" i="141"/>
  <c r="H24" i="130"/>
  <c r="I40" i="134"/>
  <c r="I54" i="121" l="1"/>
  <c r="I56" i="121" s="1"/>
  <c r="J51" i="136"/>
  <c r="Q23" i="132"/>
  <c r="I23" i="132"/>
  <c r="R85" i="132"/>
  <c r="R77" i="132"/>
  <c r="R69" i="132"/>
  <c r="R61" i="132"/>
  <c r="R97" i="132"/>
  <c r="R89" i="132"/>
  <c r="R101" i="132"/>
  <c r="R81" i="132"/>
  <c r="R73" i="132"/>
  <c r="R65" i="132"/>
  <c r="R105" i="132"/>
  <c r="R93" i="132"/>
  <c r="H32" i="51"/>
  <c r="Q93" i="132"/>
  <c r="Q105" i="132"/>
  <c r="Q89" i="132"/>
  <c r="Q97" i="132"/>
  <c r="I105" i="132"/>
  <c r="H24" i="51"/>
  <c r="S40" i="132"/>
  <c r="I62" i="82"/>
  <c r="G23" i="51" s="1"/>
  <c r="I23" i="51" s="1"/>
  <c r="I51" i="119"/>
  <c r="I51" i="141"/>
  <c r="J37" i="137"/>
  <c r="I47" i="142"/>
  <c r="I48" i="142" s="1"/>
  <c r="J35" i="137"/>
  <c r="J47" i="137" s="1"/>
  <c r="J48" i="137" s="1"/>
  <c r="J35" i="142"/>
  <c r="H54" i="93"/>
  <c r="I47" i="137"/>
  <c r="I48" i="137" s="1"/>
  <c r="I54" i="136"/>
  <c r="I56" i="136" s="1"/>
  <c r="I60" i="136" s="1"/>
  <c r="I62" i="136" s="1"/>
  <c r="R18" i="132"/>
  <c r="R22" i="132" s="1"/>
  <c r="H48" i="108"/>
  <c r="H54" i="108" s="1"/>
  <c r="H56" i="108" s="1"/>
  <c r="H60" i="108" s="1"/>
  <c r="H62" i="108" s="1"/>
  <c r="H8" i="51" s="1"/>
  <c r="F48" i="70"/>
  <c r="F54" i="70" s="1"/>
  <c r="F56" i="70" s="1"/>
  <c r="F60" i="70" s="1"/>
  <c r="I60" i="70" s="1"/>
  <c r="J20" i="132"/>
  <c r="J22" i="132" s="1"/>
  <c r="J23" i="132" s="1"/>
  <c r="I51" i="137"/>
  <c r="J51" i="137" s="1"/>
  <c r="H62" i="121"/>
  <c r="H26" i="51" s="1"/>
  <c r="I60" i="121"/>
  <c r="J24" i="134"/>
  <c r="G48" i="137"/>
  <c r="G54" i="137" s="1"/>
  <c r="G56" i="137" s="1"/>
  <c r="G60" i="137" s="1"/>
  <c r="G62" i="137" s="1"/>
  <c r="G48" i="135"/>
  <c r="G54" i="135" s="1"/>
  <c r="G56" i="135" s="1"/>
  <c r="G60" i="135" s="1"/>
  <c r="J60" i="135" s="1"/>
  <c r="G48" i="138"/>
  <c r="G54" i="138" s="1"/>
  <c r="G56" i="138" s="1"/>
  <c r="G60" i="138" s="1"/>
  <c r="G62" i="138" s="1"/>
  <c r="J62" i="138" s="1"/>
  <c r="F62" i="122"/>
  <c r="I60" i="122"/>
  <c r="F62" i="112"/>
  <c r="I60" i="112"/>
  <c r="I54" i="111"/>
  <c r="I56" i="111" s="1"/>
  <c r="H56" i="111"/>
  <c r="H60" i="111" s="1"/>
  <c r="H54" i="69"/>
  <c r="H56" i="69" s="1"/>
  <c r="H60" i="69" s="1"/>
  <c r="H56" i="71"/>
  <c r="H60" i="71" s="1"/>
  <c r="I54" i="71"/>
  <c r="I56" i="71" s="1"/>
  <c r="H56" i="53"/>
  <c r="H60" i="53" s="1"/>
  <c r="I54" i="53"/>
  <c r="I56" i="53" s="1"/>
  <c r="F56" i="120"/>
  <c r="F60" i="120" s="1"/>
  <c r="I54" i="120"/>
  <c r="I56" i="120" s="1"/>
  <c r="I62" i="110"/>
  <c r="G17" i="51" s="1"/>
  <c r="S30" i="132"/>
  <c r="S20" i="132"/>
  <c r="J48" i="140"/>
  <c r="J54" i="140" s="1"/>
  <c r="J56" i="140" s="1"/>
  <c r="J40" i="139"/>
  <c r="J47" i="139" s="1"/>
  <c r="J48" i="139" s="1"/>
  <c r="J54" i="139" s="1"/>
  <c r="J56" i="139" s="1"/>
  <c r="G47" i="139"/>
  <c r="I60" i="123"/>
  <c r="F62" i="123"/>
  <c r="I54" i="140"/>
  <c r="I56" i="140" s="1"/>
  <c r="I60" i="140" s="1"/>
  <c r="J40" i="134"/>
  <c r="I60" i="113"/>
  <c r="F62" i="113"/>
  <c r="S36" i="132"/>
  <c r="F62" i="97"/>
  <c r="I60" i="97"/>
  <c r="F62" i="23"/>
  <c r="I60" i="23"/>
  <c r="F48" i="96"/>
  <c r="F54" i="96" s="1"/>
  <c r="J29" i="132"/>
  <c r="J33" i="132" s="1"/>
  <c r="J34" i="132" s="1"/>
  <c r="H48" i="130"/>
  <c r="H51" i="130"/>
  <c r="I51" i="130" s="1"/>
  <c r="Q54" i="132"/>
  <c r="R52" i="132"/>
  <c r="F56" i="124"/>
  <c r="F60" i="124" s="1"/>
  <c r="I54" i="124"/>
  <c r="I56" i="124" s="1"/>
  <c r="G62" i="136"/>
  <c r="Q53" i="132"/>
  <c r="H51" i="129"/>
  <c r="I51" i="129" s="1"/>
  <c r="H48" i="129"/>
  <c r="F62" i="93"/>
  <c r="I45" i="128"/>
  <c r="G45" i="134"/>
  <c r="I41" i="128"/>
  <c r="G41" i="134"/>
  <c r="I38" i="128"/>
  <c r="G38" i="134"/>
  <c r="F56" i="75"/>
  <c r="F60" i="75" s="1"/>
  <c r="I54" i="75"/>
  <c r="I56" i="75" s="1"/>
  <c r="J54" i="132"/>
  <c r="J9" i="51"/>
  <c r="K19" i="132"/>
  <c r="S50" i="132"/>
  <c r="Q52" i="132"/>
  <c r="H51" i="128"/>
  <c r="H48" i="128"/>
  <c r="F56" i="24"/>
  <c r="F60" i="24" s="1"/>
  <c r="I54" i="24"/>
  <c r="I56" i="24" s="1"/>
  <c r="I46" i="128"/>
  <c r="G46" i="134"/>
  <c r="I36" i="129"/>
  <c r="I47" i="129" s="1"/>
  <c r="F47" i="129"/>
  <c r="I43" i="128"/>
  <c r="G43" i="134"/>
  <c r="I53" i="132"/>
  <c r="F48" i="129"/>
  <c r="F54" i="129" s="1"/>
  <c r="J40" i="132"/>
  <c r="J44" i="132" s="1"/>
  <c r="J45" i="132" s="1"/>
  <c r="F48" i="119"/>
  <c r="F54" i="119" s="1"/>
  <c r="J40" i="141"/>
  <c r="J47" i="141" s="1"/>
  <c r="G47" i="141"/>
  <c r="I44" i="128"/>
  <c r="G44" i="134"/>
  <c r="J44" i="134" s="1"/>
  <c r="I42" i="128"/>
  <c r="G42" i="134"/>
  <c r="I37" i="128"/>
  <c r="G37" i="134"/>
  <c r="F56" i="108"/>
  <c r="F60" i="108" s="1"/>
  <c r="M42" i="132"/>
  <c r="J48" i="141"/>
  <c r="I47" i="134"/>
  <c r="I48" i="134" s="1"/>
  <c r="I24" i="130"/>
  <c r="I48" i="130" s="1"/>
  <c r="J24" i="142"/>
  <c r="R53" i="132"/>
  <c r="I52" i="132"/>
  <c r="J51" i="132"/>
  <c r="F48" i="127"/>
  <c r="F54" i="127" s="1"/>
  <c r="M15" i="132"/>
  <c r="M38" i="132"/>
  <c r="T38" i="132"/>
  <c r="U38" i="132" s="1"/>
  <c r="F48" i="130"/>
  <c r="F54" i="130" s="1"/>
  <c r="I54" i="132"/>
  <c r="I36" i="128"/>
  <c r="I47" i="128" s="1"/>
  <c r="I48" i="128" s="1"/>
  <c r="F47" i="128"/>
  <c r="G36" i="134"/>
  <c r="S51" i="132"/>
  <c r="H62" i="115"/>
  <c r="H22" i="51" s="1"/>
  <c r="I60" i="115"/>
  <c r="I60" i="126"/>
  <c r="F62" i="126"/>
  <c r="S26" i="132"/>
  <c r="I62" i="76"/>
  <c r="G14" i="51" s="1"/>
  <c r="F62" i="70"/>
  <c r="F62" i="125"/>
  <c r="I60" i="125"/>
  <c r="F56" i="114"/>
  <c r="F60" i="114" s="1"/>
  <c r="I54" i="114"/>
  <c r="I56" i="114" s="1"/>
  <c r="I15" i="51"/>
  <c r="M27" i="132"/>
  <c r="T27" i="132"/>
  <c r="U27" i="132" s="1"/>
  <c r="F47" i="142"/>
  <c r="I24" i="129"/>
  <c r="I47" i="119"/>
  <c r="I48" i="119" s="1"/>
  <c r="J40" i="142"/>
  <c r="G24" i="142"/>
  <c r="J47" i="136"/>
  <c r="J48" i="136" s="1"/>
  <c r="J54" i="136" s="1"/>
  <c r="J56" i="136" s="1"/>
  <c r="G62" i="135" l="1"/>
  <c r="R23" i="132"/>
  <c r="I51" i="142"/>
  <c r="I101" i="132"/>
  <c r="I85" i="132"/>
  <c r="I97" i="132"/>
  <c r="Q61" i="132"/>
  <c r="Q69" i="132"/>
  <c r="Q77" i="132"/>
  <c r="Q85" i="132"/>
  <c r="I73" i="132"/>
  <c r="J36" i="186"/>
  <c r="J47" i="186" s="1"/>
  <c r="J48" i="186" s="1"/>
  <c r="G47" i="186"/>
  <c r="G48" i="186" s="1"/>
  <c r="G54" i="186" s="1"/>
  <c r="G56" i="186" s="1"/>
  <c r="G60" i="186" s="1"/>
  <c r="G62" i="186" s="1"/>
  <c r="J62" i="135"/>
  <c r="I48" i="129"/>
  <c r="I89" i="132"/>
  <c r="I65" i="132"/>
  <c r="I81" i="132"/>
  <c r="Q65" i="132"/>
  <c r="Q73" i="132"/>
  <c r="Q81" i="132"/>
  <c r="Q101" i="132"/>
  <c r="I93" i="132"/>
  <c r="I61" i="132"/>
  <c r="I69" i="132"/>
  <c r="I77" i="132"/>
  <c r="J51" i="141"/>
  <c r="I54" i="141"/>
  <c r="I56" i="141" s="1"/>
  <c r="I60" i="141" s="1"/>
  <c r="I62" i="141" s="1"/>
  <c r="J54" i="141"/>
  <c r="J56" i="141" s="1"/>
  <c r="J70" i="51"/>
  <c r="J42" i="51"/>
  <c r="J38" i="51"/>
  <c r="J66" i="51"/>
  <c r="J62" i="51"/>
  <c r="J58" i="51"/>
  <c r="J54" i="51"/>
  <c r="J50" i="51"/>
  <c r="J46" i="51"/>
  <c r="J53" i="51"/>
  <c r="J49" i="51"/>
  <c r="J45" i="51"/>
  <c r="J41" i="51"/>
  <c r="J37" i="51"/>
  <c r="J69" i="51"/>
  <c r="J65" i="51"/>
  <c r="J61" i="51"/>
  <c r="J57" i="51"/>
  <c r="R55" i="132"/>
  <c r="R56" i="132" s="1"/>
  <c r="I55" i="132"/>
  <c r="Q55" i="132"/>
  <c r="I54" i="137"/>
  <c r="I56" i="137" s="1"/>
  <c r="I60" i="137" s="1"/>
  <c r="I62" i="137" s="1"/>
  <c r="J62" i="137" s="1"/>
  <c r="J54" i="137"/>
  <c r="J56" i="137" s="1"/>
  <c r="I54" i="70"/>
  <c r="I56" i="70" s="1"/>
  <c r="H56" i="93"/>
  <c r="H60" i="93" s="1"/>
  <c r="I54" i="93"/>
  <c r="I56" i="93" s="1"/>
  <c r="I51" i="187"/>
  <c r="I51" i="184"/>
  <c r="I51" i="180"/>
  <c r="I51" i="188"/>
  <c r="I51" i="190"/>
  <c r="I51" i="183"/>
  <c r="I51" i="181"/>
  <c r="I51" i="189"/>
  <c r="I51" i="185"/>
  <c r="J44" i="142"/>
  <c r="I54" i="108"/>
  <c r="I56" i="108" s="1"/>
  <c r="J60" i="136"/>
  <c r="J60" i="138"/>
  <c r="S18" i="132"/>
  <c r="I54" i="69"/>
  <c r="I56" i="69" s="1"/>
  <c r="H54" i="129"/>
  <c r="H56" i="129" s="1"/>
  <c r="H60" i="129" s="1"/>
  <c r="H62" i="129" s="1"/>
  <c r="S42" i="132"/>
  <c r="I62" i="121"/>
  <c r="G48" i="141"/>
  <c r="G54" i="141" s="1"/>
  <c r="G56" i="141" s="1"/>
  <c r="G60" i="141" s="1"/>
  <c r="G62" i="141" s="1"/>
  <c r="J62" i="141" s="1"/>
  <c r="G48" i="139"/>
  <c r="G54" i="139" s="1"/>
  <c r="G56" i="139" s="1"/>
  <c r="G60" i="139" s="1"/>
  <c r="I62" i="122"/>
  <c r="G27" i="51" s="1"/>
  <c r="K43" i="132"/>
  <c r="J29" i="51"/>
  <c r="J23" i="51"/>
  <c r="I62" i="112"/>
  <c r="G19" i="51" s="1"/>
  <c r="J33" i="51"/>
  <c r="K32" i="132"/>
  <c r="J19" i="51"/>
  <c r="H62" i="111"/>
  <c r="H18" i="51" s="1"/>
  <c r="I60" i="111"/>
  <c r="I60" i="71"/>
  <c r="H62" i="71"/>
  <c r="H11" i="51" s="1"/>
  <c r="H62" i="53"/>
  <c r="H6" i="51" s="1"/>
  <c r="I60" i="53"/>
  <c r="H62" i="69"/>
  <c r="H9" i="51" s="1"/>
  <c r="I60" i="69"/>
  <c r="F62" i="120"/>
  <c r="I60" i="120"/>
  <c r="F56" i="96"/>
  <c r="F60" i="96" s="1"/>
  <c r="I54" i="96"/>
  <c r="I56" i="96" s="1"/>
  <c r="K13" i="132"/>
  <c r="J4" i="51"/>
  <c r="I62" i="23"/>
  <c r="G4" i="51" s="1"/>
  <c r="K35" i="132"/>
  <c r="J20" i="51"/>
  <c r="J26" i="51"/>
  <c r="J24" i="51"/>
  <c r="J30" i="51"/>
  <c r="I62" i="113"/>
  <c r="G20" i="51" s="1"/>
  <c r="J34" i="51"/>
  <c r="I62" i="123"/>
  <c r="G28" i="51" s="1"/>
  <c r="K46" i="132"/>
  <c r="T30" i="132"/>
  <c r="U30" i="132" s="1"/>
  <c r="H54" i="130"/>
  <c r="H56" i="130" s="1"/>
  <c r="H60" i="130" s="1"/>
  <c r="H62" i="130" s="1"/>
  <c r="K24" i="132"/>
  <c r="I62" i="97"/>
  <c r="G12" i="51" s="1"/>
  <c r="J12" i="51"/>
  <c r="I62" i="140"/>
  <c r="J60" i="140"/>
  <c r="I17" i="51"/>
  <c r="F62" i="114"/>
  <c r="I60" i="114"/>
  <c r="K48" i="132"/>
  <c r="I62" i="125"/>
  <c r="G30" i="51" s="1"/>
  <c r="I62" i="126"/>
  <c r="G31" i="51" s="1"/>
  <c r="K49" i="132"/>
  <c r="J36" i="134"/>
  <c r="G47" i="134"/>
  <c r="F56" i="130"/>
  <c r="F60" i="130" s="1"/>
  <c r="I54" i="130"/>
  <c r="I56" i="130" s="1"/>
  <c r="I54" i="127"/>
  <c r="I56" i="127" s="1"/>
  <c r="F56" i="127"/>
  <c r="F60" i="127" s="1"/>
  <c r="F62" i="108"/>
  <c r="I60" i="108"/>
  <c r="F56" i="119"/>
  <c r="F60" i="119" s="1"/>
  <c r="I54" i="119"/>
  <c r="I56" i="119" s="1"/>
  <c r="F56" i="129"/>
  <c r="F60" i="129" s="1"/>
  <c r="J43" i="134"/>
  <c r="J43" i="142"/>
  <c r="J53" i="132"/>
  <c r="J46" i="134"/>
  <c r="J46" i="142"/>
  <c r="M19" i="132"/>
  <c r="F62" i="75"/>
  <c r="I60" i="75"/>
  <c r="K16" i="132"/>
  <c r="J7" i="51"/>
  <c r="J62" i="136"/>
  <c r="F62" i="124"/>
  <c r="I60" i="124"/>
  <c r="H54" i="128"/>
  <c r="H56" i="128" s="1"/>
  <c r="H60" i="128" s="1"/>
  <c r="H62" i="128" s="1"/>
  <c r="K20" i="132"/>
  <c r="I62" i="70"/>
  <c r="G10" i="51" s="1"/>
  <c r="J10" i="51"/>
  <c r="I14" i="51"/>
  <c r="T26" i="132"/>
  <c r="U26" i="132" s="1"/>
  <c r="S28" i="132"/>
  <c r="S37" i="132"/>
  <c r="I62" i="115"/>
  <c r="G22" i="51" s="1"/>
  <c r="J52" i="132"/>
  <c r="J37" i="134"/>
  <c r="J37" i="142"/>
  <c r="J42" i="134"/>
  <c r="J42" i="142"/>
  <c r="F62" i="24"/>
  <c r="I60" i="24"/>
  <c r="I51" i="128"/>
  <c r="I51" i="134"/>
  <c r="J38" i="134"/>
  <c r="J38" i="142"/>
  <c r="J41" i="134"/>
  <c r="J41" i="142"/>
  <c r="J45" i="134"/>
  <c r="J45" i="142"/>
  <c r="S54" i="132"/>
  <c r="F48" i="128"/>
  <c r="F54" i="128" s="1"/>
  <c r="R106" i="132" l="1"/>
  <c r="Q56" i="132"/>
  <c r="Q106" i="132"/>
  <c r="I56" i="132"/>
  <c r="I106" i="132"/>
  <c r="J85" i="132"/>
  <c r="J89" i="132"/>
  <c r="J61" i="132"/>
  <c r="J97" i="132"/>
  <c r="J101" i="132"/>
  <c r="J81" i="132"/>
  <c r="J69" i="132"/>
  <c r="J77" i="132"/>
  <c r="J105" i="132"/>
  <c r="J73" i="132"/>
  <c r="J65" i="132"/>
  <c r="J93" i="132"/>
  <c r="H33" i="51"/>
  <c r="H35" i="51"/>
  <c r="S53" i="132"/>
  <c r="H34" i="51"/>
  <c r="J60" i="141"/>
  <c r="J71" i="51"/>
  <c r="J63" i="51"/>
  <c r="J51" i="51"/>
  <c r="J43" i="51"/>
  <c r="J67" i="51"/>
  <c r="J59" i="51"/>
  <c r="J55" i="51"/>
  <c r="J47" i="51"/>
  <c r="J39" i="51"/>
  <c r="G26" i="51"/>
  <c r="I26" i="51" s="1"/>
  <c r="J55" i="132"/>
  <c r="J60" i="137"/>
  <c r="H62" i="93"/>
  <c r="I60" i="93"/>
  <c r="J51" i="189"/>
  <c r="J54" i="189" s="1"/>
  <c r="J56" i="189" s="1"/>
  <c r="I54" i="189"/>
  <c r="I56" i="189" s="1"/>
  <c r="I60" i="189" s="1"/>
  <c r="J51" i="183"/>
  <c r="J54" i="183" s="1"/>
  <c r="J56" i="183" s="1"/>
  <c r="I54" i="183"/>
  <c r="I56" i="183" s="1"/>
  <c r="I60" i="183" s="1"/>
  <c r="J51" i="190"/>
  <c r="J54" i="190" s="1"/>
  <c r="J56" i="190" s="1"/>
  <c r="I54" i="190"/>
  <c r="I56" i="190" s="1"/>
  <c r="I60" i="190" s="1"/>
  <c r="J51" i="180"/>
  <c r="J54" i="180" s="1"/>
  <c r="J56" i="180" s="1"/>
  <c r="I54" i="180"/>
  <c r="I56" i="180" s="1"/>
  <c r="I60" i="180" s="1"/>
  <c r="J51" i="184"/>
  <c r="J54" i="184" s="1"/>
  <c r="J56" i="184" s="1"/>
  <c r="I54" i="184"/>
  <c r="I56" i="184" s="1"/>
  <c r="I60" i="184" s="1"/>
  <c r="J51" i="185"/>
  <c r="J54" i="185" s="1"/>
  <c r="J56" i="185" s="1"/>
  <c r="I54" i="185"/>
  <c r="I56" i="185" s="1"/>
  <c r="I60" i="185" s="1"/>
  <c r="J51" i="181"/>
  <c r="J54" i="181" s="1"/>
  <c r="J56" i="181" s="1"/>
  <c r="I54" i="181"/>
  <c r="I56" i="181" s="1"/>
  <c r="I60" i="181" s="1"/>
  <c r="J51" i="186"/>
  <c r="J54" i="186" s="1"/>
  <c r="J56" i="186" s="1"/>
  <c r="I54" i="186"/>
  <c r="I56" i="186" s="1"/>
  <c r="I60" i="186" s="1"/>
  <c r="J51" i="188"/>
  <c r="J54" i="188" s="1"/>
  <c r="J56" i="188" s="1"/>
  <c r="I54" i="188"/>
  <c r="I56" i="188" s="1"/>
  <c r="I60" i="188" s="1"/>
  <c r="J51" i="182"/>
  <c r="J54" i="182" s="1"/>
  <c r="J56" i="182" s="1"/>
  <c r="I54" i="182"/>
  <c r="I56" i="182" s="1"/>
  <c r="I60" i="182" s="1"/>
  <c r="J51" i="187"/>
  <c r="J54" i="187" s="1"/>
  <c r="J56" i="187" s="1"/>
  <c r="I54" i="187"/>
  <c r="I56" i="187" s="1"/>
  <c r="I60" i="187" s="1"/>
  <c r="I54" i="129"/>
  <c r="I56" i="129" s="1"/>
  <c r="S44" i="132"/>
  <c r="T42" i="132"/>
  <c r="U42" i="132" s="1"/>
  <c r="J60" i="139"/>
  <c r="G62" i="139"/>
  <c r="J62" i="139" s="1"/>
  <c r="G48" i="134"/>
  <c r="G54" i="134" s="1"/>
  <c r="G56" i="134" s="1"/>
  <c r="G60" i="134" s="1"/>
  <c r="G62" i="134" s="1"/>
  <c r="J62" i="140"/>
  <c r="T43" i="132"/>
  <c r="U43" i="132" s="1"/>
  <c r="M43" i="132"/>
  <c r="I27" i="51"/>
  <c r="M32" i="132"/>
  <c r="T32" i="132"/>
  <c r="U32" i="132" s="1"/>
  <c r="I19" i="51"/>
  <c r="S31" i="132"/>
  <c r="I62" i="111"/>
  <c r="G18" i="51" s="1"/>
  <c r="S21" i="132"/>
  <c r="I62" i="71"/>
  <c r="G11" i="51" s="1"/>
  <c r="S15" i="132"/>
  <c r="I62" i="53"/>
  <c r="G6" i="51" s="1"/>
  <c r="S19" i="132"/>
  <c r="I62" i="69"/>
  <c r="G9" i="51" s="1"/>
  <c r="K41" i="132"/>
  <c r="I62" i="120"/>
  <c r="G25" i="51" s="1"/>
  <c r="I12" i="51"/>
  <c r="I28" i="51"/>
  <c r="I20" i="51"/>
  <c r="I4" i="51"/>
  <c r="M13" i="132"/>
  <c r="T13" i="132"/>
  <c r="U13" i="132" s="1"/>
  <c r="F62" i="96"/>
  <c r="I60" i="96"/>
  <c r="T24" i="132"/>
  <c r="U24" i="132" s="1"/>
  <c r="M24" i="132"/>
  <c r="M46" i="132"/>
  <c r="T46" i="132"/>
  <c r="U46" i="132" s="1"/>
  <c r="T35" i="132"/>
  <c r="U35" i="132" s="1"/>
  <c r="M35" i="132"/>
  <c r="F56" i="128"/>
  <c r="F60" i="128" s="1"/>
  <c r="I54" i="128"/>
  <c r="I56" i="128" s="1"/>
  <c r="J51" i="134"/>
  <c r="T37" i="132"/>
  <c r="U37" i="132" s="1"/>
  <c r="S39" i="132"/>
  <c r="S45" i="132" s="1"/>
  <c r="I10" i="51"/>
  <c r="S52" i="132"/>
  <c r="K47" i="132"/>
  <c r="I62" i="124"/>
  <c r="G29" i="51" s="1"/>
  <c r="I60" i="127"/>
  <c r="F62" i="127"/>
  <c r="J36" i="142"/>
  <c r="J47" i="142" s="1"/>
  <c r="J48" i="142" s="1"/>
  <c r="G47" i="142"/>
  <c r="G48" i="142" s="1"/>
  <c r="G54" i="142" s="1"/>
  <c r="I31" i="51"/>
  <c r="M48" i="132"/>
  <c r="T48" i="132"/>
  <c r="U48" i="132" s="1"/>
  <c r="J21" i="51"/>
  <c r="J27" i="51"/>
  <c r="J25" i="51"/>
  <c r="I62" i="114"/>
  <c r="G21" i="51" s="1"/>
  <c r="K36" i="132"/>
  <c r="J31" i="51"/>
  <c r="J35" i="51"/>
  <c r="J47" i="134"/>
  <c r="J48" i="134" s="1"/>
  <c r="J54" i="134" s="1"/>
  <c r="J56" i="134" s="1"/>
  <c r="K14" i="132"/>
  <c r="J5" i="51"/>
  <c r="I62" i="24"/>
  <c r="G5" i="51" s="1"/>
  <c r="I22" i="51"/>
  <c r="M20" i="132"/>
  <c r="T20" i="132"/>
  <c r="U20" i="132" s="1"/>
  <c r="M16" i="132"/>
  <c r="K25" i="132"/>
  <c r="I62" i="75"/>
  <c r="G13" i="51" s="1"/>
  <c r="J13" i="51"/>
  <c r="F62" i="129"/>
  <c r="I60" i="129"/>
  <c r="F62" i="119"/>
  <c r="I60" i="119"/>
  <c r="K18" i="132"/>
  <c r="I62" i="108"/>
  <c r="G8" i="51" s="1"/>
  <c r="J8" i="51"/>
  <c r="F62" i="130"/>
  <c r="I60" i="130"/>
  <c r="M49" i="132"/>
  <c r="T49" i="132"/>
  <c r="U49" i="132" s="1"/>
  <c r="I30" i="51"/>
  <c r="I54" i="134"/>
  <c r="I56" i="134" s="1"/>
  <c r="I60" i="134" s="1"/>
  <c r="I62" i="134" s="1"/>
  <c r="J56" i="132" l="1"/>
  <c r="J106" i="132"/>
  <c r="G58" i="142"/>
  <c r="S55" i="132"/>
  <c r="S56" i="132" s="1"/>
  <c r="S65" i="132"/>
  <c r="S73" i="132"/>
  <c r="S81" i="132"/>
  <c r="S101" i="132"/>
  <c r="S105" i="132"/>
  <c r="M60" i="132"/>
  <c r="T60" i="132"/>
  <c r="U60" i="132" s="1"/>
  <c r="S61" i="132"/>
  <c r="S69" i="132"/>
  <c r="S77" i="132"/>
  <c r="S85" i="132"/>
  <c r="S97" i="132"/>
  <c r="S89" i="132"/>
  <c r="S93" i="132"/>
  <c r="H7" i="51"/>
  <c r="H73" i="51" s="1"/>
  <c r="S16" i="132"/>
  <c r="T16" i="132" s="1"/>
  <c r="U16" i="132" s="1"/>
  <c r="I62" i="93"/>
  <c r="G7" i="51" s="1"/>
  <c r="I7" i="51" s="1"/>
  <c r="I62" i="187"/>
  <c r="J62" i="187" s="1"/>
  <c r="J60" i="187"/>
  <c r="I62" i="182"/>
  <c r="J62" i="182" s="1"/>
  <c r="J60" i="182"/>
  <c r="I62" i="188"/>
  <c r="J62" i="188" s="1"/>
  <c r="J60" i="188"/>
  <c r="I62" i="186"/>
  <c r="J62" i="186" s="1"/>
  <c r="J60" i="186"/>
  <c r="I62" i="181"/>
  <c r="J62" i="181" s="1"/>
  <c r="J60" i="181"/>
  <c r="I62" i="185"/>
  <c r="J62" i="185" s="1"/>
  <c r="J60" i="185"/>
  <c r="I62" i="184"/>
  <c r="J62" i="184" s="1"/>
  <c r="J60" i="184"/>
  <c r="I62" i="180"/>
  <c r="J62" i="180" s="1"/>
  <c r="J60" i="180"/>
  <c r="I62" i="190"/>
  <c r="J62" i="190" s="1"/>
  <c r="J60" i="190"/>
  <c r="I62" i="183"/>
  <c r="J62" i="183" s="1"/>
  <c r="J60" i="183"/>
  <c r="I62" i="189"/>
  <c r="J62" i="189" s="1"/>
  <c r="J60" i="189"/>
  <c r="I18" i="51"/>
  <c r="T31" i="132"/>
  <c r="U31" i="132" s="1"/>
  <c r="S33" i="132"/>
  <c r="S34" i="132" s="1"/>
  <c r="I11" i="51"/>
  <c r="T21" i="132"/>
  <c r="U21" i="132" s="1"/>
  <c r="I6" i="51"/>
  <c r="S17" i="132"/>
  <c r="T15" i="132"/>
  <c r="U15" i="132" s="1"/>
  <c r="S22" i="132"/>
  <c r="T19" i="132"/>
  <c r="U19" i="132" s="1"/>
  <c r="I9" i="51"/>
  <c r="I25" i="51"/>
  <c r="M41" i="132"/>
  <c r="T41" i="132"/>
  <c r="U41" i="132" s="1"/>
  <c r="I62" i="96"/>
  <c r="G16" i="51" s="1"/>
  <c r="J16" i="51"/>
  <c r="K29" i="132"/>
  <c r="J62" i="134"/>
  <c r="K54" i="132"/>
  <c r="I62" i="130"/>
  <c r="G35" i="51" s="1"/>
  <c r="I8" i="51"/>
  <c r="K28" i="132"/>
  <c r="M25" i="132"/>
  <c r="T25" i="132"/>
  <c r="U25" i="132" s="1"/>
  <c r="I5" i="51"/>
  <c r="M14" i="132"/>
  <c r="K17" i="132"/>
  <c r="T14" i="132"/>
  <c r="U14" i="132" s="1"/>
  <c r="I21" i="51"/>
  <c r="J51" i="142"/>
  <c r="I54" i="142"/>
  <c r="I56" i="142" s="1"/>
  <c r="J60" i="134"/>
  <c r="M18" i="132"/>
  <c r="T18" i="132"/>
  <c r="U18" i="132" s="1"/>
  <c r="K22" i="132"/>
  <c r="K40" i="132"/>
  <c r="I62" i="119"/>
  <c r="G24" i="51" s="1"/>
  <c r="K53" i="132"/>
  <c r="I62" i="129"/>
  <c r="G34" i="51" s="1"/>
  <c r="I13" i="51"/>
  <c r="M36" i="132"/>
  <c r="T36" i="132"/>
  <c r="U36" i="132" s="1"/>
  <c r="K39" i="132"/>
  <c r="G56" i="142"/>
  <c r="K51" i="132"/>
  <c r="I62" i="127"/>
  <c r="G32" i="51" s="1"/>
  <c r="M47" i="132"/>
  <c r="T47" i="132"/>
  <c r="U47" i="132" s="1"/>
  <c r="K50" i="132"/>
  <c r="F62" i="128"/>
  <c r="I60" i="128"/>
  <c r="S106" i="132" l="1"/>
  <c r="T39" i="132"/>
  <c r="U39" i="132" s="1"/>
  <c r="K23" i="132"/>
  <c r="S23" i="132"/>
  <c r="I58" i="142"/>
  <c r="J58" i="142" s="1"/>
  <c r="K97" i="132"/>
  <c r="T97" i="132" s="1"/>
  <c r="U97" i="132" s="1"/>
  <c r="K101" i="132"/>
  <c r="T101" i="132" s="1"/>
  <c r="U101" i="132" s="1"/>
  <c r="K85" i="132"/>
  <c r="T85" i="132" s="1"/>
  <c r="U85" i="132" s="1"/>
  <c r="K81" i="132"/>
  <c r="T81" i="132" s="1"/>
  <c r="U81" i="132" s="1"/>
  <c r="K77" i="132"/>
  <c r="T77" i="132" s="1"/>
  <c r="U77" i="132" s="1"/>
  <c r="K73" i="132"/>
  <c r="T73" i="132" s="1"/>
  <c r="U73" i="132" s="1"/>
  <c r="K69" i="132"/>
  <c r="T69" i="132" s="1"/>
  <c r="U69" i="132" s="1"/>
  <c r="K61" i="132"/>
  <c r="T61" i="132" s="1"/>
  <c r="U61" i="132" s="1"/>
  <c r="K105" i="132"/>
  <c r="T105" i="132" s="1"/>
  <c r="U105" i="132" s="1"/>
  <c r="M57" i="132"/>
  <c r="T57" i="132"/>
  <c r="U57" i="132" s="1"/>
  <c r="T66" i="132"/>
  <c r="U66" i="132" s="1"/>
  <c r="M66" i="132"/>
  <c r="M74" i="132"/>
  <c r="T74" i="132"/>
  <c r="U74" i="132" s="1"/>
  <c r="T82" i="132"/>
  <c r="U82" i="132" s="1"/>
  <c r="M82" i="132"/>
  <c r="K93" i="132"/>
  <c r="T93" i="132" s="1"/>
  <c r="U93" i="132" s="1"/>
  <c r="M90" i="132"/>
  <c r="T90" i="132"/>
  <c r="U90" i="132" s="1"/>
  <c r="M94" i="132"/>
  <c r="T94" i="132"/>
  <c r="U94" i="132" s="1"/>
  <c r="M59" i="132"/>
  <c r="T59" i="132"/>
  <c r="U59" i="132" s="1"/>
  <c r="M68" i="132"/>
  <c r="T68" i="132"/>
  <c r="U68" i="132" s="1"/>
  <c r="T76" i="132"/>
  <c r="U76" i="132" s="1"/>
  <c r="M76" i="132"/>
  <c r="T84" i="132"/>
  <c r="U84" i="132" s="1"/>
  <c r="M84" i="132"/>
  <c r="T96" i="132"/>
  <c r="U96" i="132" s="1"/>
  <c r="M96" i="132"/>
  <c r="M104" i="132"/>
  <c r="T104" i="132"/>
  <c r="U104" i="132" s="1"/>
  <c r="M62" i="132"/>
  <c r="T62" i="132"/>
  <c r="U62" i="132" s="1"/>
  <c r="K65" i="132"/>
  <c r="T65" i="132" s="1"/>
  <c r="U65" i="132" s="1"/>
  <c r="T70" i="132"/>
  <c r="U70" i="132" s="1"/>
  <c r="M70" i="132"/>
  <c r="M78" i="132"/>
  <c r="T78" i="132"/>
  <c r="U78" i="132" s="1"/>
  <c r="T98" i="132"/>
  <c r="U98" i="132" s="1"/>
  <c r="M98" i="132"/>
  <c r="M86" i="132"/>
  <c r="T86" i="132"/>
  <c r="U86" i="132" s="1"/>
  <c r="K89" i="132"/>
  <c r="T89" i="132" s="1"/>
  <c r="U89" i="132" s="1"/>
  <c r="M102" i="132"/>
  <c r="T102" i="132"/>
  <c r="U102" i="132" s="1"/>
  <c r="M64" i="132"/>
  <c r="T64" i="132"/>
  <c r="U64" i="132" s="1"/>
  <c r="T72" i="132"/>
  <c r="U72" i="132" s="1"/>
  <c r="M72" i="132"/>
  <c r="M80" i="132"/>
  <c r="T80" i="132"/>
  <c r="U80" i="132" s="1"/>
  <c r="T100" i="132"/>
  <c r="U100" i="132" s="1"/>
  <c r="M100" i="132"/>
  <c r="M88" i="132"/>
  <c r="T88" i="132"/>
  <c r="U88" i="132" s="1"/>
  <c r="M92" i="132"/>
  <c r="T92" i="132"/>
  <c r="U92" i="132" s="1"/>
  <c r="I29" i="51"/>
  <c r="M29" i="132"/>
  <c r="K33" i="132"/>
  <c r="T29" i="132"/>
  <c r="U29" i="132" s="1"/>
  <c r="I16" i="51"/>
  <c r="K52" i="132"/>
  <c r="I62" i="128"/>
  <c r="G33" i="51" s="1"/>
  <c r="G73" i="51" s="1"/>
  <c r="I32" i="51"/>
  <c r="J56" i="142"/>
  <c r="G60" i="142"/>
  <c r="I24" i="51"/>
  <c r="T50" i="132"/>
  <c r="U50" i="132" s="1"/>
  <c r="M51" i="132"/>
  <c r="T51" i="132"/>
  <c r="U51" i="132" s="1"/>
  <c r="M53" i="132"/>
  <c r="T53" i="132"/>
  <c r="U53" i="132" s="1"/>
  <c r="M40" i="132"/>
  <c r="K44" i="132"/>
  <c r="K45" i="132" s="1"/>
  <c r="T40" i="132"/>
  <c r="U40" i="132" s="1"/>
  <c r="T22" i="132"/>
  <c r="U22" i="132" s="1"/>
  <c r="T17" i="132"/>
  <c r="U17" i="132" s="1"/>
  <c r="T54" i="132"/>
  <c r="U54" i="132" s="1"/>
  <c r="M54" i="132"/>
  <c r="J54" i="142"/>
  <c r="I34" i="51"/>
  <c r="T28" i="132"/>
  <c r="U28" i="132" s="1"/>
  <c r="I35" i="51"/>
  <c r="T45" i="132" l="1"/>
  <c r="U45" i="132" s="1"/>
  <c r="K34" i="132"/>
  <c r="T34" i="132" s="1"/>
  <c r="U34" i="132" s="1"/>
  <c r="T23" i="132"/>
  <c r="U23" i="132" s="1"/>
  <c r="I60" i="142"/>
  <c r="I62" i="142" s="1"/>
  <c r="G62" i="142"/>
  <c r="T87" i="132"/>
  <c r="U87" i="132" s="1"/>
  <c r="M87" i="132"/>
  <c r="T103" i="132"/>
  <c r="U103" i="132" s="1"/>
  <c r="M103" i="132"/>
  <c r="M63" i="132"/>
  <c r="T63" i="132"/>
  <c r="U63" i="132" s="1"/>
  <c r="M71" i="132"/>
  <c r="T71" i="132"/>
  <c r="U71" i="132" s="1"/>
  <c r="M79" i="132"/>
  <c r="T79" i="132"/>
  <c r="U79" i="132" s="1"/>
  <c r="M99" i="132"/>
  <c r="T99" i="132"/>
  <c r="U99" i="132" s="1"/>
  <c r="T91" i="132"/>
  <c r="U91" i="132" s="1"/>
  <c r="M91" i="132"/>
  <c r="M58" i="132"/>
  <c r="T58" i="132"/>
  <c r="U58" i="132" s="1"/>
  <c r="M67" i="132"/>
  <c r="T67" i="132"/>
  <c r="U67" i="132" s="1"/>
  <c r="T75" i="132"/>
  <c r="U75" i="132" s="1"/>
  <c r="M75" i="132"/>
  <c r="M83" i="132"/>
  <c r="T83" i="132"/>
  <c r="U83" i="132" s="1"/>
  <c r="T95" i="132"/>
  <c r="U95" i="132" s="1"/>
  <c r="M95" i="132"/>
  <c r="K55" i="132"/>
  <c r="K56" i="132" s="1"/>
  <c r="T33" i="132"/>
  <c r="U33" i="132" s="1"/>
  <c r="T44" i="132"/>
  <c r="U44" i="132" s="1"/>
  <c r="T52" i="132"/>
  <c r="U52" i="132" s="1"/>
  <c r="M52" i="132"/>
  <c r="I33" i="51"/>
  <c r="I73" i="51" s="1"/>
  <c r="K106" i="132" l="1"/>
  <c r="T106" i="132" s="1"/>
  <c r="U106" i="132" s="1"/>
  <c r="T55" i="132"/>
  <c r="U55" i="132" s="1"/>
  <c r="T56" i="132"/>
  <c r="U56" i="132" s="1"/>
  <c r="J62" i="142"/>
  <c r="J60" i="142"/>
  <c r="N103" i="132" l="1"/>
  <c r="O103" i="132" s="1"/>
  <c r="P103" i="132" s="1"/>
  <c r="N104" i="132"/>
  <c r="O104" i="132" s="1"/>
  <c r="P104" i="132" s="1"/>
  <c r="N102" i="132"/>
  <c r="O102" i="132" s="1"/>
  <c r="N95" i="132"/>
  <c r="O95" i="132" s="1"/>
  <c r="P95" i="132" s="1"/>
  <c r="N96" i="132"/>
  <c r="O96" i="132" s="1"/>
  <c r="P96" i="132" s="1"/>
  <c r="N94" i="132"/>
  <c r="O94" i="132" s="1"/>
  <c r="N91" i="132"/>
  <c r="O91" i="132" s="1"/>
  <c r="P91" i="132" s="1"/>
  <c r="N92" i="132"/>
  <c r="O92" i="132" s="1"/>
  <c r="P92" i="132" s="1"/>
  <c r="N90" i="132"/>
  <c r="O90" i="132" s="1"/>
  <c r="N87" i="132"/>
  <c r="O87" i="132" s="1"/>
  <c r="P87" i="132" s="1"/>
  <c r="N88" i="132"/>
  <c r="O88" i="132" s="1"/>
  <c r="P88" i="132" s="1"/>
  <c r="N86" i="132"/>
  <c r="O86" i="132" s="1"/>
  <c r="N75" i="132"/>
  <c r="O75" i="132" s="1"/>
  <c r="P75" i="132" s="1"/>
  <c r="N63" i="132"/>
  <c r="O63" i="132" s="1"/>
  <c r="P63" i="132" s="1"/>
  <c r="N48" i="132"/>
  <c r="O48" i="132" s="1"/>
  <c r="P48" i="132" s="1"/>
  <c r="N47" i="132"/>
  <c r="O47" i="132" s="1"/>
  <c r="P47" i="132" s="1"/>
  <c r="N30" i="132"/>
  <c r="O30" i="132" s="1"/>
  <c r="P30" i="132" s="1"/>
  <c r="N84" i="132"/>
  <c r="O84" i="132" s="1"/>
  <c r="P84" i="132" s="1"/>
  <c r="N60" i="132"/>
  <c r="O60" i="132" s="1"/>
  <c r="P60" i="132" s="1"/>
  <c r="N19" i="132"/>
  <c r="O19" i="132" s="1"/>
  <c r="N37" i="132"/>
  <c r="O37" i="132" s="1"/>
  <c r="P37" i="132" s="1"/>
  <c r="N36" i="132"/>
  <c r="O36" i="132" s="1"/>
  <c r="P36" i="132" s="1"/>
  <c r="N83" i="132"/>
  <c r="O83" i="132" s="1"/>
  <c r="P83" i="132" s="1"/>
  <c r="N71" i="132"/>
  <c r="O71" i="132" s="1"/>
  <c r="P71" i="132" s="1"/>
  <c r="N14" i="132"/>
  <c r="O14" i="132" s="1"/>
  <c r="P14" i="132" s="1"/>
  <c r="N49" i="132"/>
  <c r="N42" i="132"/>
  <c r="O42" i="132" s="1"/>
  <c r="P42" i="132" s="1"/>
  <c r="N100" i="132"/>
  <c r="O100" i="132" s="1"/>
  <c r="P100" i="132" s="1"/>
  <c r="N72" i="132"/>
  <c r="O72" i="132" s="1"/>
  <c r="P72" i="132" s="1"/>
  <c r="N79" i="132"/>
  <c r="O79" i="132" s="1"/>
  <c r="P79" i="132" s="1"/>
  <c r="N58" i="132"/>
  <c r="O58" i="132" s="1"/>
  <c r="P58" i="132" s="1"/>
  <c r="N21" i="132"/>
  <c r="O21" i="132" s="1"/>
  <c r="P21" i="132" s="1"/>
  <c r="N31" i="132"/>
  <c r="O31" i="132" s="1"/>
  <c r="P31" i="132" s="1"/>
  <c r="N20" i="132"/>
  <c r="O20" i="132" s="1"/>
  <c r="P20" i="132" s="1"/>
  <c r="N76" i="132"/>
  <c r="O76" i="132" s="1"/>
  <c r="P76" i="132" s="1"/>
  <c r="N68" i="132"/>
  <c r="O68" i="132" s="1"/>
  <c r="P68" i="132" s="1"/>
  <c r="N59" i="132"/>
  <c r="O59" i="132" s="1"/>
  <c r="P59" i="132" s="1"/>
  <c r="N41" i="132"/>
  <c r="O41" i="132" s="1"/>
  <c r="P41" i="132" s="1"/>
  <c r="N53" i="132"/>
  <c r="O53" i="132" s="1"/>
  <c r="P53" i="132" s="1"/>
  <c r="N26" i="132"/>
  <c r="O26" i="132" s="1"/>
  <c r="P26" i="132" s="1"/>
  <c r="N78" i="132"/>
  <c r="O78" i="132" s="1"/>
  <c r="N74" i="132"/>
  <c r="O74" i="132" s="1"/>
  <c r="N66" i="132"/>
  <c r="O66" i="132" s="1"/>
  <c r="N51" i="132"/>
  <c r="O51" i="132" s="1"/>
  <c r="N99" i="132"/>
  <c r="O99" i="132" s="1"/>
  <c r="P99" i="132" s="1"/>
  <c r="N67" i="132"/>
  <c r="O67" i="132" s="1"/>
  <c r="P67" i="132" s="1"/>
  <c r="N52" i="132"/>
  <c r="O52" i="132" s="1"/>
  <c r="P52" i="132" s="1"/>
  <c r="N32" i="132"/>
  <c r="O32" i="132" s="1"/>
  <c r="P32" i="132" s="1"/>
  <c r="N25" i="132"/>
  <c r="O25" i="132" s="1"/>
  <c r="P25" i="132" s="1"/>
  <c r="N80" i="132"/>
  <c r="O80" i="132" s="1"/>
  <c r="P80" i="132" s="1"/>
  <c r="N64" i="132"/>
  <c r="O64" i="132" s="1"/>
  <c r="P64" i="132" s="1"/>
  <c r="N54" i="132"/>
  <c r="O54" i="132" s="1"/>
  <c r="P54" i="132" s="1"/>
  <c r="N15" i="132"/>
  <c r="O15" i="132" s="1"/>
  <c r="P15" i="132" s="1"/>
  <c r="N27" i="132"/>
  <c r="N57" i="132"/>
  <c r="O57" i="132" s="1"/>
  <c r="N24" i="132"/>
  <c r="O24" i="132" s="1"/>
  <c r="N35" i="132"/>
  <c r="O35" i="132" s="1"/>
  <c r="N18" i="132"/>
  <c r="O18" i="132" s="1"/>
  <c r="N62" i="132"/>
  <c r="O62" i="132" s="1"/>
  <c r="N43" i="132"/>
  <c r="O43" i="132" s="1"/>
  <c r="P43" i="132" s="1"/>
  <c r="N38" i="132"/>
  <c r="N16" i="132"/>
  <c r="O16" i="132" s="1"/>
  <c r="P16" i="132" s="1"/>
  <c r="N98" i="132"/>
  <c r="O98" i="132" s="1"/>
  <c r="N82" i="132"/>
  <c r="O82" i="132" s="1"/>
  <c r="N70" i="132"/>
  <c r="O70" i="132" s="1"/>
  <c r="N29" i="132"/>
  <c r="O29" i="132" s="1"/>
  <c r="N40" i="132"/>
  <c r="O40" i="132" s="1"/>
  <c r="N46" i="132"/>
  <c r="O46" i="132" s="1"/>
  <c r="N13" i="132"/>
  <c r="O13" i="132" s="1"/>
  <c r="O49" i="132" l="1"/>
  <c r="O38" i="132"/>
  <c r="O39" i="132" s="1"/>
  <c r="O27" i="132"/>
  <c r="O28" i="132" s="1"/>
  <c r="P19" i="132"/>
  <c r="O105" i="132"/>
  <c r="P102" i="132"/>
  <c r="P105" i="132" s="1"/>
  <c r="O97" i="132"/>
  <c r="P94" i="132"/>
  <c r="P97" i="132" s="1"/>
  <c r="O93" i="132"/>
  <c r="P90" i="132"/>
  <c r="P93" i="132" s="1"/>
  <c r="O89" i="132"/>
  <c r="P86" i="132"/>
  <c r="P89" i="132" s="1"/>
  <c r="P46" i="132"/>
  <c r="O33" i="132"/>
  <c r="P29" i="132"/>
  <c r="P33" i="132" s="1"/>
  <c r="P82" i="132"/>
  <c r="P85" i="132" s="1"/>
  <c r="O85" i="132"/>
  <c r="O22" i="132"/>
  <c r="P18" i="132"/>
  <c r="P24" i="132"/>
  <c r="O69" i="132"/>
  <c r="P66" i="132"/>
  <c r="P69" i="132" s="1"/>
  <c r="O81" i="132"/>
  <c r="P78" i="132"/>
  <c r="P81" i="132" s="1"/>
  <c r="P13" i="132"/>
  <c r="P17" i="132" s="1"/>
  <c r="O17" i="132"/>
  <c r="O44" i="132"/>
  <c r="P40" i="132"/>
  <c r="P44" i="132" s="1"/>
  <c r="O73" i="132"/>
  <c r="P70" i="132"/>
  <c r="P73" i="132" s="1"/>
  <c r="O101" i="132"/>
  <c r="P98" i="132"/>
  <c r="P101" i="132" s="1"/>
  <c r="P62" i="132"/>
  <c r="P65" i="132" s="1"/>
  <c r="O65" i="132"/>
  <c r="P35" i="132"/>
  <c r="P57" i="132"/>
  <c r="P61" i="132" s="1"/>
  <c r="O61" i="132"/>
  <c r="O55" i="132"/>
  <c r="P51" i="132"/>
  <c r="P74" i="132"/>
  <c r="P77" i="132" s="1"/>
  <c r="O77" i="132"/>
  <c r="O45" i="132" l="1"/>
  <c r="O34" i="132"/>
  <c r="P22" i="132"/>
  <c r="P23" i="132" s="1"/>
  <c r="P49" i="132"/>
  <c r="O50" i="132"/>
  <c r="O56" i="132" s="1"/>
  <c r="P38" i="132"/>
  <c r="P27" i="132"/>
  <c r="O23" i="132"/>
  <c r="P55" i="132"/>
  <c r="O106" i="132" l="1"/>
  <c r="P50" i="132"/>
  <c r="P56" i="132" s="1"/>
  <c r="P28" i="132"/>
  <c r="P39" i="132"/>
  <c r="P45" i="132" s="1"/>
  <c r="P34" i="132" l="1"/>
  <c r="P106" i="132"/>
</calcChain>
</file>

<file path=xl/comments1.xml><?xml version="1.0" encoding="utf-8"?>
<comments xmlns="http://schemas.openxmlformats.org/spreadsheetml/2006/main">
  <authors>
    <author>pedicini</author>
  </authors>
  <commentList>
    <comment ref="D17" authorId="0" shapeId="0">
      <text>
        <r>
          <rPr>
            <b/>
            <sz val="10"/>
            <color indexed="81"/>
            <rFont val="Tahoma"/>
            <family val="2"/>
          </rPr>
          <t>Descrizione nodo</t>
        </r>
      </text>
    </comment>
  </commentList>
</comments>
</file>

<file path=xl/comments1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1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2.xml><?xml version="1.0" encoding="utf-8"?>
<comments xmlns="http://schemas.openxmlformats.org/spreadsheetml/2006/main">
  <authors>
    <author xml:space="preserve"> </author>
    <author>pedicini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G12" authorId="1" shapeId="0">
      <text>
        <r>
          <rPr>
            <b/>
            <sz val="8"/>
            <color indexed="81"/>
            <rFont val="Tahoma"/>
            <family val="2"/>
          </rPr>
          <t>Inserire la quota parte a carico dell'azienda rispetto al "total effort" cella D12.
Il commento è valido anche per le celle da D13 a D23.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1" shapeId="0">
      <text>
        <r>
          <rPr>
            <b/>
            <sz val="8"/>
            <color indexed="81"/>
            <rFont val="Tahoma"/>
            <family val="2"/>
          </rPr>
          <t>Inserire quanto del contenuto della cella D26 si intende cofinanziare. 
Il commento è valido anche per le celle da D27 a D31.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2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 per profilo.xls" dell'azienda responsabile del WP</t>
        </r>
      </text>
    </comment>
    <comment ref="G34" authorId="1" shapeId="0">
      <text>
        <r>
          <rPr>
            <b/>
            <sz val="8"/>
            <color indexed="81"/>
            <rFont val="Tahoma"/>
            <family val="2"/>
          </rPr>
          <t>Inserire quanto del contenuto della cella C35 si intende cofinanziare. Il commento è valido anche per le celle da C36 a C46.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.xml><?xml version="1.0" encoding="utf-8"?>
<comments xmlns="http://schemas.openxmlformats.org/spreadsheetml/2006/main">
  <authors>
    <author>Pedicini Francesco</author>
    <author xml:space="preserve"> </author>
    <author>pedicini</author>
    <author>User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sz val="9"/>
            <color indexed="81"/>
            <rFont val="Tahoma"/>
            <family val="2"/>
          </rPr>
          <t xml:space="preserve"> IL NOME DELLA COMPANY RESPONSABILE DEL WP (Il commento è valido per tutti i  WP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Cliccare per tornare al foglio "WBS"</t>
        </r>
      </text>
    </comment>
    <comment ref="G12" authorId="2" shapeId="0">
      <text>
        <r>
          <rPr>
            <b/>
            <sz val="8"/>
            <color indexed="81"/>
            <rFont val="Tahoma"/>
            <family val="2"/>
          </rPr>
          <t>Inserire la quota parte a carico dell'azienda rispetto al "total effort" cella D12.
Il commento è valido anche per le celle da D13 a D23.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2" shapeId="0">
      <text>
        <r>
          <rPr>
            <b/>
            <sz val="8"/>
            <color indexed="81"/>
            <rFont val="Tahoma"/>
            <family val="2"/>
          </rPr>
          <t>Inserire quanto del contenuto della cella D26 si intende cofinanziare. 
Il commento è valido anche per le celle da D27 a D31.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3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 per profilo.xls" dell'azienda responsabile del WP</t>
        </r>
      </text>
    </comment>
    <comment ref="G34" authorId="2" shapeId="0">
      <text>
        <r>
          <rPr>
            <b/>
            <sz val="8"/>
            <color indexed="81"/>
            <rFont val="Tahoma"/>
            <family val="2"/>
          </rPr>
          <t>Inserire quanto del contenuto della cella C35 si intende cofinanziare. Il commento è valido anche per le celle da C36 a C46.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1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1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3.xml><?xml version="1.0" encoding="utf-8"?>
<comments xmlns="http://schemas.openxmlformats.org/spreadsheetml/2006/main">
  <authors>
    <author xml:space="preserve"> </author>
    <author>pedicini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A12" authorId="1" shapeId="0">
      <text>
        <r>
          <rPr>
            <b/>
            <sz val="9"/>
            <color indexed="81"/>
            <rFont val="Tahoma"/>
            <family val="2"/>
          </rPr>
          <t>COMAP-Costo Orario Medio Aziendale per profilo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2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4.xml><?xml version="1.0" encoding="utf-8"?>
<comments xmlns="http://schemas.openxmlformats.org/spreadsheetml/2006/main">
  <authors>
    <author>Pedicini Francesco</author>
    <author xml:space="preserve"> </author>
    <author>pedicini</author>
    <author>User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sz val="9"/>
            <color indexed="81"/>
            <rFont val="Tahoma"/>
            <family val="2"/>
          </rPr>
          <t xml:space="preserve"> IL NOME DELLA COMPANY RESPONSABILE DEL WP (Il commento è valido per tutti i  WP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Cliccare per tornare al foglio "Progetto"</t>
        </r>
      </text>
    </comment>
    <comment ref="G12" authorId="2" shapeId="0">
      <text>
        <r>
          <rPr>
            <b/>
            <sz val="8"/>
            <color indexed="81"/>
            <rFont val="Tahoma"/>
            <family val="2"/>
          </rPr>
          <t>Inserire la quota parte a carico dell'azienda rispetto al "total effort" cella D12.
Il commento è valido anche per le celle da D13 a D23.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2" shapeId="0">
      <text>
        <r>
          <rPr>
            <b/>
            <sz val="8"/>
            <color indexed="81"/>
            <rFont val="Tahoma"/>
            <family val="2"/>
          </rPr>
          <t>Inserire quanto del contenuto della cella D26 si intende cofinanziare. 
Il commento è valido anche per le celle da D27 a D31.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3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 per profilo.xls" dell'azienda responsabile del WP</t>
        </r>
      </text>
    </comment>
    <comment ref="G34" authorId="2" shapeId="0">
      <text>
        <r>
          <rPr>
            <b/>
            <sz val="8"/>
            <color indexed="81"/>
            <rFont val="Tahoma"/>
            <family val="2"/>
          </rPr>
          <t>Inserire quanto del contenuto della cella C35 si intende cofinanziare. Il commento è valido anche per le celle da C36 a C46.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4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41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4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4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4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4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4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4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4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4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5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51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5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5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5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5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5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5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5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5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6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61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6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6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6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6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6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6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6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6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7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71.xml><?xml version="1.0" encoding="utf-8"?>
<comments xmlns="http://schemas.openxmlformats.org/spreadsheetml/2006/main">
  <authors>
    <author>pedicini</author>
  </authors>
  <commentList>
    <comment ref="A3" authorId="0" shapeId="0">
      <text>
        <r>
          <rPr>
            <b/>
            <sz val="10"/>
            <color indexed="81"/>
            <rFont val="Tahoma"/>
            <family val="2"/>
          </rPr>
          <t>Premendo sulle celle di colonna A in corrisponsdenza della  linea del WP si ritorna al PSS-A3 di input</t>
        </r>
      </text>
    </comment>
  </commentList>
</comments>
</file>

<file path=xl/comments72.xml><?xml version="1.0" encoding="utf-8"?>
<comments xmlns="http://schemas.openxmlformats.org/spreadsheetml/2006/main">
  <authors>
    <author>pedicini</author>
  </authors>
  <commentList>
    <comment ref="B4" authorId="0" shapeId="0">
      <text>
        <r>
          <rPr>
            <b/>
            <sz val="11"/>
            <color indexed="81"/>
            <rFont val="Tahoma"/>
            <family val="2"/>
          </rPr>
          <t>Inserire il numero del WP in cui sono riportati  gli importi dei viaggi della colonna "N" del presente foglio</t>
        </r>
      </text>
    </comment>
  </commentList>
</comments>
</file>

<file path=xl/comments73.xml><?xml version="1.0" encoding="utf-8"?>
<comments xmlns="http://schemas.openxmlformats.org/spreadsheetml/2006/main">
  <authors>
    <author>pedicini</author>
  </authors>
  <commentList>
    <comment ref="B5" authorId="0" shapeId="0">
      <text>
        <r>
          <rPr>
            <b/>
            <sz val="11"/>
            <color indexed="81"/>
            <rFont val="Tahoma"/>
            <family val="2"/>
          </rPr>
          <t>Inserire il numero del WP in cui sono riportati  gli importi della colonna "H" del presente foglio</t>
        </r>
      </text>
    </comment>
  </commentList>
</comments>
</file>

<file path=xl/comments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sharedStrings.xml><?xml version="1.0" encoding="utf-8"?>
<sst xmlns="http://schemas.openxmlformats.org/spreadsheetml/2006/main" count="6027" uniqueCount="281">
  <si>
    <t>COMPANY PRICE BREAKDOWN FORM</t>
  </si>
  <si>
    <t>FORM N°</t>
  </si>
  <si>
    <t>PAGE Nr.</t>
  </si>
  <si>
    <t xml:space="preserve">Name and Title: </t>
  </si>
  <si>
    <t>Signature:</t>
  </si>
  <si>
    <t>SUPPLIES AND/OR SERVICES TO BE FURNISHED:</t>
  </si>
  <si>
    <t>LABOUR</t>
  </si>
  <si>
    <t>Gross hourly</t>
  </si>
  <si>
    <t>National Currency</t>
  </si>
  <si>
    <t>Direct Labour cost centers of categories</t>
  </si>
  <si>
    <t>in manhours</t>
  </si>
  <si>
    <t>rates in N.C.</t>
  </si>
  <si>
    <t>1 TOTAL DIRECT LABOUR HOURS AND COST</t>
  </si>
  <si>
    <t>INTERNAL SPECIAL FACILITIES</t>
  </si>
  <si>
    <t>N° of unit</t>
  </si>
  <si>
    <t>Unit rates in N.C.</t>
  </si>
  <si>
    <t>OTHER COST ELEMENTS</t>
  </si>
  <si>
    <t>Amounts in N.C.</t>
  </si>
  <si>
    <t>X Amounts =</t>
  </si>
  <si>
    <t>3. 1 Raw Materials</t>
  </si>
  <si>
    <t>3. 2 Mechanical parts</t>
  </si>
  <si>
    <t>3. 3 Semi finished products</t>
  </si>
  <si>
    <t>3. 4 Electi.-electron.components</t>
  </si>
  <si>
    <t>3. 5 Hirel parts</t>
  </si>
  <si>
    <t xml:space="preserve">     a) procured,company</t>
  </si>
  <si>
    <t xml:space="preserve">     b) procured by third party</t>
  </si>
  <si>
    <t>3. 6 External Major Product</t>
  </si>
  <si>
    <t>3. 7 External Services</t>
  </si>
  <si>
    <t>3. 8 Transport insurance</t>
  </si>
  <si>
    <t>3. 9 Travels</t>
  </si>
  <si>
    <t>3.10 Miscellanous</t>
  </si>
  <si>
    <t>3 TOTAL OTHER DIRECT COSTS</t>
  </si>
  <si>
    <t>4 SUB-TOTAL COST</t>
  </si>
  <si>
    <t>GENERAL EXPENSES</t>
  </si>
  <si>
    <t>Cost item to which % applies</t>
  </si>
  <si>
    <t>Base in NC to which % applies</t>
  </si>
  <si>
    <t>%</t>
  </si>
  <si>
    <t>Nr. of pages</t>
  </si>
  <si>
    <t>2 Total Internal Special Facilities cost</t>
  </si>
  <si>
    <t>8 Total Cost of All Work Packages</t>
  </si>
  <si>
    <t>10 Sub-total</t>
  </si>
  <si>
    <t>14 Total</t>
  </si>
  <si>
    <t>Euro</t>
  </si>
  <si>
    <t xml:space="preserve">COMPANY NAME:  </t>
  </si>
  <si>
    <t xml:space="preserve"> </t>
  </si>
  <si>
    <t xml:space="preserve">9 </t>
  </si>
  <si>
    <t>PSSA3  Issue 3</t>
  </si>
  <si>
    <t xml:space="preserve">VIAGGI (Dettaglio) - costi in EURO </t>
  </si>
  <si>
    <t>W.P.</t>
  </si>
  <si>
    <t>SCOPO VIAGGIO</t>
  </si>
  <si>
    <t>LUOGO DI PARTENZA</t>
  </si>
  <si>
    <t>LUOGO DI DESTINAZIONE</t>
  </si>
  <si>
    <t>NUMERO VIAGGI       ( A )</t>
  </si>
  <si>
    <t>NUMERO PERSONE ( B )</t>
  </si>
  <si>
    <t>NUMERO GIORNI    ( C )</t>
  </si>
  <si>
    <t>(AxBxC)</t>
  </si>
  <si>
    <t>COSTO BIGLIETTO</t>
  </si>
  <si>
    <t>COSTO TOTALE</t>
  </si>
  <si>
    <t>TOTALE</t>
  </si>
  <si>
    <t>DETTAGLIO ALTRI COSTI - Costi in EURO o in Valuta)</t>
  </si>
  <si>
    <t>ALTRI COSTI (punti da 3.1 a 3.10 del PSS-A)</t>
  </si>
  <si>
    <t>DESCRIZIONE</t>
  </si>
  <si>
    <t>FORNITORE</t>
  </si>
  <si>
    <t>QUANTITA'</t>
  </si>
  <si>
    <t>COSTO UNITARIO</t>
  </si>
  <si>
    <t>A = UNIFORM</t>
  </si>
  <si>
    <t>B = 80% prima della metà della durata del WP (o del singolo elemento di costo)</t>
  </si>
  <si>
    <t>Numero WBS</t>
  </si>
  <si>
    <t>Descrizione WP</t>
  </si>
  <si>
    <t>Offerente</t>
  </si>
  <si>
    <t xml:space="preserve">Prezzo a carico ASI (Euro) </t>
  </si>
  <si>
    <t>Cofin.</t>
  </si>
  <si>
    <t>Cost for ASI</t>
  </si>
  <si>
    <t>Cofin. In</t>
  </si>
  <si>
    <t>manhours</t>
  </si>
  <si>
    <t xml:space="preserve"> Total effort</t>
  </si>
  <si>
    <t>Totale Prezzo WP (Euro)</t>
  </si>
  <si>
    <t>C</t>
  </si>
  <si>
    <r>
      <t xml:space="preserve">( * ) </t>
    </r>
    <r>
      <rPr>
        <b/>
        <sz val="14"/>
        <rFont val="Times New Roman"/>
        <family val="1"/>
      </rPr>
      <t>Tipo di    distribuzione.</t>
    </r>
  </si>
  <si>
    <t>Durata WP (in mesi)</t>
  </si>
  <si>
    <t>Totale Prezzo WP arrotondato (Euro)</t>
  </si>
  <si>
    <r>
      <t xml:space="preserve">Codice di distribuzione nel tempo dei costi del WP </t>
    </r>
    <r>
      <rPr>
        <b/>
        <sz val="11"/>
        <color indexed="10"/>
        <rFont val="Arial"/>
        <family val="2"/>
      </rPr>
      <t>( * )</t>
    </r>
  </si>
  <si>
    <t>RITORNA A WBS GRAFICA</t>
  </si>
  <si>
    <t>WP2100!Area_stampa</t>
  </si>
  <si>
    <t>WP2210!Area_stampa</t>
  </si>
  <si>
    <t>WP2220!Area_stampa</t>
  </si>
  <si>
    <t>WP2230!Area_stampa</t>
  </si>
  <si>
    <t>WP2240!Area_stampa</t>
  </si>
  <si>
    <t>WP2300!Area_stampa</t>
  </si>
  <si>
    <t>WP2400!Area_stampa</t>
  </si>
  <si>
    <t>WP3100!Area_stampa</t>
  </si>
  <si>
    <t>WP3210!Area_stampa</t>
  </si>
  <si>
    <t>WP3220!Area_stampa</t>
  </si>
  <si>
    <t>WP3230!Area_stampa</t>
  </si>
  <si>
    <t>WP3240!Area_stampa</t>
  </si>
  <si>
    <t>WP3300!Area_stampa</t>
  </si>
  <si>
    <t>EVENTUALE COSTO NOLO AUTO/TAXI</t>
  </si>
  <si>
    <t>COSTO VITTO E ALLOGGIO</t>
  </si>
  <si>
    <t>WP n.</t>
  </si>
  <si>
    <t>MEZZO DI TRASPORTO     (A-Aereo, T-Treno, M-Macchina)</t>
  </si>
  <si>
    <t>CODICE ECOS</t>
  </si>
  <si>
    <t>Pulsanti     di         ritorno</t>
  </si>
  <si>
    <t xml:space="preserve">16 TOTAL PRICE  </t>
  </si>
  <si>
    <r>
      <t>Inizio attività-</t>
    </r>
    <r>
      <rPr>
        <b/>
        <sz val="11"/>
        <color indexed="10"/>
        <rFont val="Arial"/>
        <family val="2"/>
      </rPr>
      <t>mese</t>
    </r>
    <r>
      <rPr>
        <b/>
        <sz val="11"/>
        <rFont val="Arial"/>
        <family val="2"/>
      </rPr>
      <t xml:space="preserve">  (formato mm)</t>
    </r>
  </si>
  <si>
    <r>
      <t>Inizio attività-</t>
    </r>
    <r>
      <rPr>
        <b/>
        <sz val="11"/>
        <color indexed="10"/>
        <rFont val="Arial"/>
        <family val="2"/>
      </rPr>
      <t>anno</t>
    </r>
    <r>
      <rPr>
        <b/>
        <sz val="11"/>
        <rFont val="Arial"/>
        <family val="2"/>
      </rPr>
      <t xml:space="preserve">  (formato aa)</t>
    </r>
  </si>
  <si>
    <r>
      <t>Fine attività-</t>
    </r>
    <r>
      <rPr>
        <b/>
        <sz val="11"/>
        <color indexed="10"/>
        <rFont val="Arial"/>
        <family val="2"/>
      </rPr>
      <t>mese</t>
    </r>
    <r>
      <rPr>
        <b/>
        <sz val="11"/>
        <rFont val="Arial"/>
        <family val="2"/>
      </rPr>
      <t xml:space="preserve">  (formato mm)</t>
    </r>
  </si>
  <si>
    <r>
      <t>Fine attività-</t>
    </r>
    <r>
      <rPr>
        <b/>
        <sz val="11"/>
        <color indexed="10"/>
        <rFont val="Arial"/>
        <family val="2"/>
      </rPr>
      <t>anno</t>
    </r>
    <r>
      <rPr>
        <b/>
        <sz val="11"/>
        <rFont val="Arial"/>
        <family val="2"/>
      </rPr>
      <t xml:space="preserve">  (formato aa)</t>
    </r>
  </si>
  <si>
    <t>6 Research &amp; Develop. Exp. (not applicable)</t>
  </si>
  <si>
    <t>7 Other (not applicable)</t>
  </si>
  <si>
    <t>MH %</t>
  </si>
  <si>
    <t>depreciation</t>
  </si>
  <si>
    <t xml:space="preserve">Type </t>
  </si>
  <si>
    <t>Type</t>
  </si>
  <si>
    <t>Cofin of N°. of unit</t>
  </si>
  <si>
    <t>Cofin. of Amounts in N.C.</t>
  </si>
  <si>
    <r>
      <t xml:space="preserve">IMPORTANTE - IN QUESTO FOGLIO INSERIRE SOLO LE DATE DI INIZIO E FINE DEL WP </t>
    </r>
    <r>
      <rPr>
        <b/>
        <sz val="18"/>
        <color indexed="12"/>
        <rFont val="Arial"/>
        <family val="2"/>
      </rPr>
      <t>(colore celeste</t>
    </r>
    <r>
      <rPr>
        <b/>
        <sz val="18"/>
        <rFont val="Arial"/>
        <family val="2"/>
      </rPr>
      <t>) NEL FORMATO RICHIESTO</t>
    </r>
  </si>
  <si>
    <t>RI</t>
  </si>
  <si>
    <t>SS</t>
  </si>
  <si>
    <t xml:space="preserve">Prezzo cofinanziam  (Euro) </t>
  </si>
  <si>
    <t>Intensità Aiuto</t>
  </si>
  <si>
    <t xml:space="preserve">Ricerca industriale </t>
  </si>
  <si>
    <t xml:space="preserve">Sviluppo Sperimentale </t>
  </si>
  <si>
    <t>WP</t>
  </si>
  <si>
    <t>Titolo WP</t>
  </si>
  <si>
    <t>Ricerca/ Sviluppo</t>
  </si>
  <si>
    <t>Altri costi (€)</t>
  </si>
  <si>
    <t>Importo totale WP (€)</t>
  </si>
  <si>
    <t>% Fin Rich</t>
  </si>
  <si>
    <t>Finanziamento richiesto (€)</t>
  </si>
  <si>
    <t>Fin Rid %</t>
  </si>
  <si>
    <t>Importo Cofinanziato (€)</t>
  </si>
  <si>
    <t>Importi totali del progetto</t>
  </si>
  <si>
    <t>5 General &amp; Admin.Expenses (if applicable)</t>
  </si>
  <si>
    <t>Labour cost (€)</t>
  </si>
  <si>
    <t>Finanziamento ASI rettificato (€)</t>
  </si>
  <si>
    <t>Istruzioni</t>
  </si>
  <si>
    <t>I dati da inserire riguardano:</t>
  </si>
  <si>
    <t>DA LEGGERE CON ATTENZIONE</t>
  </si>
  <si>
    <t>Nome progetto :</t>
  </si>
  <si>
    <t>Specificare in dettaglio l'importo inserito alla voce 3.9 di ogni PSSA3</t>
  </si>
  <si>
    <t>Specificare in dettaglio gli importi inseriti  al punto 3 di ogni PSSA3  (escluso voce 3.9)</t>
  </si>
  <si>
    <t>Riempire obbligatoriamente solo i campi in celeste (le restanti celle sono bloccate)</t>
  </si>
  <si>
    <t xml:space="preserve">  1.1)  Nome Progetto</t>
  </si>
  <si>
    <t xml:space="preserve">  2.1)  La ditta  responsabile di ogni WP,  il nome del responsabile del WP, il titolo del WP (cella D7), </t>
  </si>
  <si>
    <t xml:space="preserve">  2.3) l'eventuale costo delle facility interne utilizzate per il progetto di ricerca</t>
  </si>
  <si>
    <t xml:space="preserve">  2.4) gli altri elementi di costo relativi al progetto di ricerca per il WP.</t>
  </si>
  <si>
    <t xml:space="preserve">Bando ASI No.:  </t>
  </si>
  <si>
    <t xml:space="preserve">Proposal N°     </t>
  </si>
  <si>
    <t xml:space="preserve">  1.2)  Il numero del bando</t>
  </si>
  <si>
    <t xml:space="preserve">  1.3)  Il numero della proposta</t>
  </si>
  <si>
    <t>Occorre riempire le celle colorate in celeste per le schede dei WP a cui corrisponde un WPD</t>
  </si>
  <si>
    <r>
      <t>I dati devono essere inseriti nella scheda "</t>
    </r>
    <r>
      <rPr>
        <b/>
        <sz val="12"/>
        <color indexed="8"/>
        <rFont val="Calibri"/>
        <family val="2"/>
      </rPr>
      <t>Progetto",</t>
    </r>
    <r>
      <rPr>
        <sz val="12"/>
        <color indexed="8"/>
        <rFont val="Calibri"/>
        <family val="2"/>
      </rPr>
      <t xml:space="preserve"> nelle schede "</t>
    </r>
    <r>
      <rPr>
        <b/>
        <sz val="12"/>
        <color indexed="8"/>
        <rFont val="Calibri"/>
        <family val="2"/>
      </rPr>
      <t xml:space="preserve">PSSA3_####", </t>
    </r>
    <r>
      <rPr>
        <sz val="12"/>
        <color indexed="8"/>
        <rFont val="Calibri"/>
        <family val="2"/>
      </rPr>
      <t>nella scheda</t>
    </r>
    <r>
      <rPr>
        <b/>
        <sz val="12"/>
        <color indexed="8"/>
        <rFont val="Calibri"/>
        <family val="2"/>
      </rPr>
      <t xml:space="preserve"> "VIAGGI e TRASFERTE",</t>
    </r>
    <r>
      <rPr>
        <sz val="12"/>
        <color indexed="8"/>
        <rFont val="Calibri"/>
        <family val="2"/>
      </rPr>
      <t xml:space="preserve"> nella scheda</t>
    </r>
    <r>
      <rPr>
        <b/>
        <sz val="12"/>
        <color indexed="8"/>
        <rFont val="Calibri"/>
        <family val="2"/>
      </rPr>
      <t xml:space="preserve"> "ALTRI COSTI" e nella scheda "RIEPILOGO"</t>
    </r>
  </si>
  <si>
    <r>
      <t>La scheda Progetto riporta i dati complessivi e l'articolazione di questo in WP (</t>
    </r>
    <r>
      <rPr>
        <b/>
        <sz val="12"/>
        <color indexed="8"/>
        <rFont val="Calibri"/>
        <family val="2"/>
      </rPr>
      <t>Work Package</t>
    </r>
    <r>
      <rPr>
        <sz val="12"/>
        <color indexed="8"/>
        <rFont val="Calibri"/>
        <family val="2"/>
      </rPr>
      <t>).</t>
    </r>
  </si>
  <si>
    <t>Le schede PSSA3_#### riportano i dati economici di ogni WP.</t>
  </si>
  <si>
    <r>
      <t>Per ciascuno dei WP, nei quali si articola il Progetto, deve essere riempita una</t>
    </r>
    <r>
      <rPr>
        <b/>
        <sz val="12"/>
        <color indexed="8"/>
        <rFont val="Calibri"/>
        <family val="2"/>
      </rPr>
      <t xml:space="preserve"> WPD (</t>
    </r>
    <r>
      <rPr>
        <sz val="12"/>
        <color indexed="8"/>
        <rFont val="Calibri"/>
        <family val="2"/>
      </rPr>
      <t>Work Package Description)</t>
    </r>
  </si>
  <si>
    <t>Nodo 1000</t>
  </si>
  <si>
    <t>Nodo 2000</t>
  </si>
  <si>
    <t>Nodo 3000</t>
  </si>
  <si>
    <t>Nodo 4000</t>
  </si>
  <si>
    <t>Nodo 5000</t>
  </si>
  <si>
    <t>Nodo 6000</t>
  </si>
  <si>
    <t>Nodo 7000</t>
  </si>
  <si>
    <t>Nodo 8000</t>
  </si>
  <si>
    <t>Le Università, gli Istituti Pubblici di Ricerca effettueranno la valorizzazione delle ore dirette vendibili nel seguente modo:</t>
  </si>
  <si>
    <t>I fogli sono protetti per evitare errati inserimenti.</t>
  </si>
  <si>
    <r>
      <t>·</t>
    </r>
    <r>
      <rPr>
        <sz val="7"/>
        <color indexed="10"/>
        <rFont val="Times New Roman"/>
        <family val="1"/>
      </rPr>
      <t xml:space="preserve"> </t>
    </r>
    <r>
      <rPr>
        <b/>
        <i/>
        <sz val="11"/>
        <color indexed="10"/>
        <rFont val="Calibri"/>
        <family val="2"/>
      </rPr>
      <t>per ogni persona impegnata nel progetto (solo personale tecnico-scientifico, non amministrativo) sarà preso come base il costo effettivo annuo lordo (retribuzione effettiva annua lorda, con esclusione dei compensi per lavoro straordinario e diarie, maggiorata degli oneri di legge o contrattuali);</t>
    </r>
  </si>
  <si>
    <r>
      <t>·</t>
    </r>
    <r>
      <rPr>
        <sz val="7"/>
        <color indexed="10"/>
        <rFont val="Times New Roman"/>
        <family val="1"/>
      </rPr>
      <t xml:space="preserve"> </t>
    </r>
    <r>
      <rPr>
        <b/>
        <i/>
        <sz val="11"/>
        <color indexed="10"/>
        <rFont val="Calibri"/>
        <family val="2"/>
      </rPr>
      <t>il Costo Orario sarà calcolato per ogni persona dividendo i suddetto costo annuo lordo per il numero di ore annue produttive, poste convenzionalmente pari a 1.600. Il numero delle ore annue potenzialmente produttive per i docenti e i ricercatori universitari è pari a 1.250 ore/anno, ottenuto considerando le ore vendibili (poste convenzionalmente pari mediamente a 1.600) meno 350 ore anno di docenza.</t>
    </r>
  </si>
  <si>
    <t>DITTA/DPT/U.TA'/EPR</t>
  </si>
  <si>
    <t>PSSA2  Issue 3</t>
  </si>
  <si>
    <t>Date:</t>
  </si>
  <si>
    <t>Economic Condition</t>
  </si>
  <si>
    <t>Type of Price:</t>
  </si>
  <si>
    <t>WP 1000</t>
  </si>
  <si>
    <t>Type of Unit</t>
  </si>
  <si>
    <t>OH %</t>
  </si>
  <si>
    <t>6 Research &amp; Develop. Exp. (if applicable)</t>
  </si>
  <si>
    <t>(to be specified)</t>
  </si>
  <si>
    <t>11 Profit (5% on item 8 meno item 3.9)</t>
  </si>
  <si>
    <t>12 Cost without additional charge  (SUBCO)</t>
  </si>
  <si>
    <t>16 TOTAL PRICE  FOR ASI</t>
  </si>
  <si>
    <t>WP 8000</t>
  </si>
  <si>
    <t>Importo totale WP (€) Cofin</t>
  </si>
  <si>
    <t>Altri costi (€) Cofin</t>
  </si>
  <si>
    <t>Labour cost (€) Cofin</t>
  </si>
  <si>
    <t>WP 3000</t>
  </si>
  <si>
    <t>CODICE ECOS :</t>
  </si>
  <si>
    <t xml:space="preserve">  1.5) la tipologia attività (Ricerca/Sviluppo)</t>
  </si>
  <si>
    <t xml:space="preserve">Il presente file consente di raccogliere e trasmettere i dati economici della proposta </t>
  </si>
  <si>
    <t xml:space="preserve">Per gli eventuali assegni di ricerca si farà riferimento alla legge 449/97 art.51, comma 6 e successivi decreti </t>
  </si>
  <si>
    <t xml:space="preserve">  2.2) il costo orario del personale secondo i profili identificati nel bando </t>
  </si>
  <si>
    <t>I dati da inserire obbligatoriamente sono:</t>
  </si>
  <si>
    <t>Ricerca industriale in collaborazione</t>
  </si>
  <si>
    <t>Sviluppo Sperimentale in collaborazione</t>
  </si>
  <si>
    <t>RIC</t>
  </si>
  <si>
    <t>SSC</t>
  </si>
  <si>
    <t>WP 2000</t>
  </si>
  <si>
    <t>WP 4000</t>
  </si>
  <si>
    <t>WP 5000</t>
  </si>
  <si>
    <t>WP 6000</t>
  </si>
  <si>
    <t>WP 7000</t>
  </si>
  <si>
    <r>
      <t>Regolamento</t>
    </r>
    <r>
      <rPr>
        <b/>
        <sz val="11"/>
        <rFont val="Calibri"/>
        <family val="2"/>
      </rPr>
      <t xml:space="preserve"> CE 651/2014 </t>
    </r>
  </si>
  <si>
    <t>Media Impresa</t>
  </si>
  <si>
    <t>All. 4 Offerta Economica Bando</t>
  </si>
  <si>
    <t>Piccola Impresa e Micro Impresa</t>
  </si>
  <si>
    <t xml:space="preserve">DI SEGUITO (IN ROSSO) SI RIPORTA LA NOTA AGGIUNTIVA PER UNIVERSITA'/DIPARTIMENTI  E ENTI PUBBLICI DI RICERCA : </t>
  </si>
  <si>
    <t>Art. 25 c.5  e c.6</t>
  </si>
  <si>
    <t>Organismi di Ricerca</t>
  </si>
  <si>
    <t xml:space="preserve">Grandi Imprese </t>
  </si>
  <si>
    <t>Emettitori Nanoformati ad Elettridi per Catodi Cavi</t>
  </si>
  <si>
    <t>FFP</t>
  </si>
  <si>
    <t>SPINPET, attività S.S.C.</t>
  </si>
  <si>
    <t>WP 9000</t>
  </si>
  <si>
    <t>ddd</t>
  </si>
  <si>
    <t>WP 10000</t>
  </si>
  <si>
    <t>WP 11000</t>
  </si>
  <si>
    <t>WP 12000</t>
  </si>
  <si>
    <t>WP 13000</t>
  </si>
  <si>
    <t>WP 14000</t>
  </si>
  <si>
    <t>WP 15000</t>
  </si>
  <si>
    <t>WP 17000</t>
  </si>
  <si>
    <t>WP 16000</t>
  </si>
  <si>
    <t>WP 18000</t>
  </si>
  <si>
    <t>WP 19000</t>
  </si>
  <si>
    <t>WP 20000</t>
  </si>
  <si>
    <t>Nodo 9000</t>
  </si>
  <si>
    <t>Nodo 10000</t>
  </si>
  <si>
    <t>Nodo 11000</t>
  </si>
  <si>
    <t>Nodo 12000</t>
  </si>
  <si>
    <t>Nodo 13000</t>
  </si>
  <si>
    <t>Nodo 14000</t>
  </si>
  <si>
    <t>Nodo 15000</t>
  </si>
  <si>
    <t>Nodo 16000</t>
  </si>
  <si>
    <t>Nodo 17000</t>
  </si>
  <si>
    <t>Nodo 18000</t>
  </si>
  <si>
    <t>Nodo 19000</t>
  </si>
  <si>
    <t>Nodo 20000</t>
  </si>
  <si>
    <t>PRIME</t>
  </si>
  <si>
    <t>SUBCO1</t>
  </si>
  <si>
    <t>SUBCO2</t>
  </si>
  <si>
    <t>SUBCO3</t>
  </si>
  <si>
    <t>SUBCO4</t>
  </si>
  <si>
    <t>SUBCO5</t>
  </si>
  <si>
    <t>Nodo 1000 + 2000</t>
  </si>
  <si>
    <t xml:space="preserve">TOTALE PRIME </t>
  </si>
  <si>
    <t>TOTALESUBCO1</t>
  </si>
  <si>
    <t>TOTALE SUBCO2</t>
  </si>
  <si>
    <t>TOTALE SUBCO3</t>
  </si>
  <si>
    <t>Nodo 3000 + 4000</t>
  </si>
  <si>
    <t>Nodo 5000 + 6000</t>
  </si>
  <si>
    <t>Nodo 7000 + 8000</t>
  </si>
  <si>
    <t>IMPORTANTE: I dati da inserire sono quelli delle celle colorate in celeste.</t>
  </si>
  <si>
    <t>1)    Scheda Progetto</t>
  </si>
  <si>
    <t>2)   Schede PSSA3_####</t>
  </si>
  <si>
    <t>3)    Scheda "VIAGGI E TRASFERTE"</t>
  </si>
  <si>
    <t>4)    Scheda "ALTRI COSTI"</t>
  </si>
  <si>
    <t>5)    Scheda "RIEPILOGO"</t>
  </si>
  <si>
    <r>
      <t>Il Progetto può essere articolato al massimo in 69 WP e quindi in 69 PSSA3 (</t>
    </r>
    <r>
      <rPr>
        <b/>
        <sz val="12"/>
        <color indexed="12"/>
        <rFont val="Calibri"/>
        <family val="2"/>
      </rPr>
      <t>NB: non sono da utilizzare necessariamente tutti</t>
    </r>
    <r>
      <rPr>
        <b/>
        <sz val="12"/>
        <rFont val="Calibri"/>
        <family val="2"/>
      </rPr>
      <t>).</t>
    </r>
  </si>
  <si>
    <t>2)   Foglio WBS</t>
  </si>
  <si>
    <t>Il Foglio contiene graficamente quanto contenuto nel file. Cliccando su ogni casella si viene portati automaticamente al PSSA3 corrispondente in cui inserire i dati di costo di ogni Pacco di Lavoro (WPD). Viceversa in ogni PSSA3 cliccando sul numero di WP (cella D9) si ritorna al foglio WBS.</t>
  </si>
  <si>
    <t>SUBCO6</t>
  </si>
  <si>
    <t>SUBCO7</t>
  </si>
  <si>
    <t>SUBCO 8</t>
  </si>
  <si>
    <t>SUBCO 9</t>
  </si>
  <si>
    <t>SUBCO 10</t>
  </si>
  <si>
    <t>SUBCO 11</t>
  </si>
  <si>
    <t>SUBCO 12</t>
  </si>
  <si>
    <t>SUBCO 13</t>
  </si>
  <si>
    <t>SUBCO 14</t>
  </si>
  <si>
    <t>SUBCO 15</t>
  </si>
  <si>
    <t>GI</t>
  </si>
  <si>
    <t>PI</t>
  </si>
  <si>
    <t>MI</t>
  </si>
  <si>
    <t>GI/PI/MI</t>
  </si>
  <si>
    <t>% Finanziamento ASI</t>
  </si>
  <si>
    <t xml:space="preserve">Acronimi da inserire nelle celle celesti sottostanti </t>
  </si>
  <si>
    <t xml:space="preserve">  1.4)  Nome Nodo (celle D17, D22, etc)</t>
  </si>
  <si>
    <t>Le colonne colorate in bianco riportano i valori economici dei WP####, il finanziamento richiesto e la %.</t>
  </si>
  <si>
    <t xml:space="preserve">Ore WP </t>
  </si>
  <si>
    <t>NOTA: CLICCANDO SUI  RIQUADRI DEL GRAFICO SI VIENE PORTATI AI NODI O AI WP CORRISPONDENTI</t>
  </si>
  <si>
    <t>RF</t>
  </si>
  <si>
    <t>Ricerca Fondamentale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</si>
</sst>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#"/>
    <numFmt numFmtId="166" formatCode="_-* #,##0\ &quot;DM&quot;_-;\-* #,##0\ &quot;DM&quot;_-;_-* &quot;-&quot;\ &quot;DM&quot;_-;_-@_-"/>
    <numFmt numFmtId="167" formatCode="_-* #,##0\ _D_M_-;\-* #,##0\ _D_M_-;_-* &quot;-&quot;\ _D_M_-;_-@_-"/>
    <numFmt numFmtId="168" formatCode="#,##0_ ;\-#,##0\ "/>
    <numFmt numFmtId="169" formatCode="0.0%"/>
    <numFmt numFmtId="170" formatCode="#,##0.00_ ;\-#,##0.00\ "/>
    <numFmt numFmtId="171" formatCode="&quot;€&quot;\ #,##0.00"/>
    <numFmt numFmtId="172" formatCode="#,##0.0"/>
  </numFmts>
  <fonts count="10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7.5"/>
      <color indexed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20"/>
      <color indexed="62"/>
      <name val="Arial"/>
      <family val="2"/>
    </font>
    <font>
      <sz val="12"/>
      <name val="Geneva"/>
    </font>
    <font>
      <b/>
      <u/>
      <sz val="12"/>
      <name val="Geneva"/>
    </font>
    <font>
      <b/>
      <sz val="12"/>
      <name val="Geneva"/>
    </font>
    <font>
      <b/>
      <sz val="12"/>
      <color indexed="8"/>
      <name val="Geneva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u/>
      <sz val="12"/>
      <name val="Geneva"/>
    </font>
    <font>
      <sz val="12"/>
      <name val="Arial"/>
      <family val="2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8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color indexed="10"/>
      <name val="Arial"/>
      <family val="2"/>
    </font>
    <font>
      <b/>
      <sz val="11"/>
      <color indexed="81"/>
      <name val="Tahoma"/>
      <family val="2"/>
    </font>
    <font>
      <u/>
      <sz val="7.5"/>
      <name val="Arial"/>
      <family val="2"/>
    </font>
    <font>
      <b/>
      <sz val="10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8"/>
      <color indexed="81"/>
      <name val="Tahoma"/>
      <family val="2"/>
    </font>
    <font>
      <sz val="11"/>
      <name val="Times New Roman"/>
      <family val="1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u/>
      <sz val="12"/>
      <color indexed="12"/>
      <name val="Calibri"/>
      <family val="2"/>
    </font>
    <font>
      <b/>
      <sz val="12"/>
      <color indexed="12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1"/>
      <color indexed="10"/>
      <name val="Calibri"/>
      <family val="2"/>
    </font>
    <font>
      <sz val="7"/>
      <color indexed="10"/>
      <name val="Times New Roman"/>
      <family val="1"/>
    </font>
    <font>
      <sz val="10"/>
      <color indexed="10"/>
      <name val="MS Sans Serif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21"/>
      <name val="Arial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sz val="11"/>
      <color rgb="FFFF0000"/>
      <name val="Symbol"/>
      <family val="1"/>
      <charset val="2"/>
    </font>
    <font>
      <b/>
      <sz val="12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0"/>
      <color rgb="FFFF0000"/>
      <name val="MS Sans Serif"/>
      <family val="2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4"/>
      <color indexed="8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/>
      <sz val="11"/>
      <color indexed="12"/>
      <name val="Arial"/>
      <family val="2"/>
    </font>
    <font>
      <b/>
      <u/>
      <sz val="10"/>
      <color indexed="12"/>
      <name val="Arial"/>
      <family val="2"/>
    </font>
    <font>
      <b/>
      <u/>
      <sz val="11"/>
      <color indexed="12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u/>
      <sz val="12"/>
      <color indexed="12"/>
      <name val="Arial"/>
      <family val="2"/>
    </font>
    <font>
      <b/>
      <i/>
      <sz val="16"/>
      <color rgb="FF0070C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darkTrellis">
        <bgColor indexed="40"/>
      </patternFill>
    </fill>
    <fill>
      <patternFill patternType="darkTrellis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57" fillId="3" borderId="0" applyNumberFormat="0" applyBorder="0" applyAlignment="0" applyProtection="0"/>
    <xf numFmtId="0" fontId="46" fillId="20" borderId="1" applyNumberFormat="0" applyAlignment="0" applyProtection="0"/>
    <xf numFmtId="0" fontId="48" fillId="21" borderId="3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8" fillId="4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47" fillId="0" borderId="2" applyNumberFormat="0" applyFill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22" borderId="0" applyNumberFormat="0" applyBorder="0" applyAlignment="0" applyProtection="0"/>
    <xf numFmtId="0" fontId="44" fillId="0" borderId="0"/>
    <xf numFmtId="0" fontId="3" fillId="0" borderId="0"/>
    <xf numFmtId="0" fontId="44" fillId="23" borderId="7" applyNumberFormat="0" applyFon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6" fillId="0" borderId="8" applyNumberFormat="0" applyFill="0" applyAlignment="0" applyProtection="0"/>
    <xf numFmtId="166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819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41" fontId="10" fillId="0" borderId="0" xfId="38" applyFont="1"/>
    <xf numFmtId="41" fontId="10" fillId="0" borderId="0" xfId="38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8" fillId="0" borderId="9" xfId="0" applyFont="1" applyBorder="1"/>
    <xf numFmtId="0" fontId="19" fillId="0" borderId="0" xfId="0" applyFont="1" applyBorder="1"/>
    <xf numFmtId="4" fontId="19" fillId="0" borderId="0" xfId="0" applyNumberFormat="1" applyFont="1" applyBorder="1"/>
    <xf numFmtId="4" fontId="18" fillId="0" borderId="0" xfId="0" applyNumberFormat="1" applyFont="1" applyBorder="1"/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20" fillId="0" borderId="0" xfId="0" applyFont="1" applyAlignment="1">
      <alignment horizontal="right"/>
    </xf>
    <xf numFmtId="171" fontId="13" fillId="0" borderId="10" xfId="38" applyNumberFormat="1" applyFont="1" applyFill="1" applyBorder="1"/>
    <xf numFmtId="0" fontId="21" fillId="0" borderId="0" xfId="0" applyFont="1"/>
    <xf numFmtId="0" fontId="19" fillId="0" borderId="9" xfId="0" applyFont="1" applyBorder="1"/>
    <xf numFmtId="0" fontId="1" fillId="0" borderId="0" xfId="41" applyFont="1" applyProtection="1"/>
    <xf numFmtId="0" fontId="1" fillId="0" borderId="11" xfId="41" applyFont="1" applyBorder="1" applyProtection="1"/>
    <xf numFmtId="0" fontId="1" fillId="0" borderId="12" xfId="41" applyFont="1" applyBorder="1" applyProtection="1"/>
    <xf numFmtId="0" fontId="1" fillId="0" borderId="13" xfId="41" applyFont="1" applyBorder="1" applyAlignment="1" applyProtection="1">
      <alignment horizontal="left"/>
    </xf>
    <xf numFmtId="0" fontId="1" fillId="0" borderId="14" xfId="41" applyFont="1" applyBorder="1" applyProtection="1"/>
    <xf numFmtId="0" fontId="1" fillId="0" borderId="15" xfId="41" applyFont="1" applyBorder="1" applyAlignment="1" applyProtection="1">
      <alignment horizontal="left"/>
    </xf>
    <xf numFmtId="0" fontId="1" fillId="0" borderId="16" xfId="41" applyFont="1" applyBorder="1" applyProtection="1"/>
    <xf numFmtId="0" fontId="1" fillId="0" borderId="17" xfId="41" applyFont="1" applyBorder="1" applyProtection="1"/>
    <xf numFmtId="0" fontId="2" fillId="0" borderId="18" xfId="41" applyFont="1" applyBorder="1" applyProtection="1"/>
    <xf numFmtId="0" fontId="1" fillId="0" borderId="0" xfId="41" applyFont="1" applyBorder="1" applyProtection="1"/>
    <xf numFmtId="0" fontId="1" fillId="0" borderId="19" xfId="41" applyFont="1" applyBorder="1" applyProtection="1"/>
    <xf numFmtId="0" fontId="1" fillId="0" borderId="20" xfId="41" applyFont="1" applyBorder="1" applyProtection="1"/>
    <xf numFmtId="0" fontId="1" fillId="0" borderId="21" xfId="41" applyFont="1" applyBorder="1" applyProtection="1"/>
    <xf numFmtId="0" fontId="1" fillId="0" borderId="22" xfId="41" applyFont="1" applyBorder="1" applyProtection="1"/>
    <xf numFmtId="0" fontId="1" fillId="0" borderId="23" xfId="41" applyFont="1" applyBorder="1" applyAlignment="1" applyProtection="1">
      <alignment horizontal="center" vertical="center"/>
    </xf>
    <xf numFmtId="0" fontId="24" fillId="0" borderId="23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Continuous"/>
    </xf>
    <xf numFmtId="0" fontId="1" fillId="0" borderId="22" xfId="41" applyFont="1" applyBorder="1" applyAlignment="1" applyProtection="1">
      <alignment horizontal="centerContinuous"/>
    </xf>
    <xf numFmtId="0" fontId="1" fillId="0" borderId="24" xfId="41" applyFont="1" applyBorder="1" applyAlignment="1" applyProtection="1">
      <alignment horizontal="center" vertical="center"/>
    </xf>
    <xf numFmtId="0" fontId="1" fillId="0" borderId="20" xfId="41" applyFont="1" applyBorder="1" applyAlignment="1" applyProtection="1">
      <alignment horizontal="center" vertical="center"/>
    </xf>
    <xf numFmtId="0" fontId="25" fillId="0" borderId="20" xfId="41" applyFont="1" applyBorder="1" applyAlignment="1" applyProtection="1">
      <alignment horizontal="center" vertical="center"/>
    </xf>
    <xf numFmtId="0" fontId="1" fillId="0" borderId="25" xfId="41" applyFont="1" applyBorder="1" applyProtection="1"/>
    <xf numFmtId="0" fontId="1" fillId="0" borderId="26" xfId="41" applyFont="1" applyBorder="1" applyProtection="1"/>
    <xf numFmtId="0" fontId="1" fillId="0" borderId="21" xfId="41" applyFont="1" applyBorder="1" applyAlignment="1" applyProtection="1">
      <alignment vertical="center"/>
    </xf>
    <xf numFmtId="0" fontId="1" fillId="1" borderId="27" xfId="41" applyFont="1" applyFill="1" applyBorder="1" applyAlignment="1" applyProtection="1">
      <alignment vertical="center"/>
    </xf>
    <xf numFmtId="0" fontId="1" fillId="0" borderId="27" xfId="41" applyFont="1" applyBorder="1" applyAlignment="1" applyProtection="1">
      <alignment horizontal="centerContinuous"/>
    </xf>
    <xf numFmtId="165" fontId="1" fillId="0" borderId="20" xfId="41" applyNumberFormat="1" applyFont="1" applyBorder="1" applyProtection="1"/>
    <xf numFmtId="0" fontId="25" fillId="1" borderId="27" xfId="41" applyFont="1" applyFill="1" applyBorder="1" applyProtection="1"/>
    <xf numFmtId="3" fontId="1" fillId="0" borderId="24" xfId="41" applyNumberFormat="1" applyFont="1" applyBorder="1" applyProtection="1"/>
    <xf numFmtId="0" fontId="3" fillId="0" borderId="27" xfId="41" applyFill="1" applyBorder="1" applyAlignment="1" applyProtection="1"/>
    <xf numFmtId="0" fontId="3" fillId="0" borderId="27" xfId="41" applyFont="1" applyFill="1" applyBorder="1" applyAlignment="1" applyProtection="1">
      <alignment horizontal="centerContinuous"/>
    </xf>
    <xf numFmtId="0" fontId="3" fillId="0" borderId="27" xfId="41" applyFont="1" applyFill="1" applyBorder="1" applyAlignment="1" applyProtection="1"/>
    <xf numFmtId="165" fontId="1" fillId="0" borderId="0" xfId="41" applyNumberFormat="1" applyFont="1" applyBorder="1" applyAlignment="1" applyProtection="1">
      <alignment vertical="center"/>
    </xf>
    <xf numFmtId="0" fontId="1" fillId="0" borderId="28" xfId="41" applyFont="1" applyBorder="1" applyProtection="1"/>
    <xf numFmtId="169" fontId="1" fillId="1" borderId="27" xfId="41" applyNumberFormat="1" applyFont="1" applyFill="1" applyBorder="1" applyProtection="1"/>
    <xf numFmtId="0" fontId="1" fillId="0" borderId="27" xfId="41" applyFont="1" applyBorder="1" applyAlignment="1" applyProtection="1">
      <alignment horizontal="center" vertical="center" wrapText="1"/>
    </xf>
    <xf numFmtId="0" fontId="1" fillId="0" borderId="27" xfId="41" applyFont="1" applyBorder="1" applyAlignment="1" applyProtection="1">
      <alignment horizontal="center" vertical="center"/>
    </xf>
    <xf numFmtId="3" fontId="25" fillId="0" borderId="21" xfId="41" applyNumberFormat="1" applyFont="1" applyBorder="1" applyProtection="1"/>
    <xf numFmtId="41" fontId="1" fillId="0" borderId="29" xfId="41" applyNumberFormat="1" applyFont="1" applyBorder="1" applyProtection="1"/>
    <xf numFmtId="9" fontId="1" fillId="0" borderId="29" xfId="43" applyFont="1" applyFill="1" applyBorder="1" applyProtection="1"/>
    <xf numFmtId="41" fontId="1" fillId="0" borderId="29" xfId="41" applyNumberFormat="1" applyFont="1" applyBorder="1" applyAlignment="1" applyProtection="1">
      <alignment horizontal="right"/>
    </xf>
    <xf numFmtId="9" fontId="1" fillId="0" borderId="29" xfId="43" applyFont="1" applyBorder="1" applyProtection="1"/>
    <xf numFmtId="0" fontId="1" fillId="0" borderId="24" xfId="41" applyFont="1" applyBorder="1" applyProtection="1"/>
    <xf numFmtId="9" fontId="1" fillId="0" borderId="27" xfId="43" applyFont="1" applyBorder="1" applyAlignment="1" applyProtection="1">
      <alignment horizontal="centerContinuous"/>
    </xf>
    <xf numFmtId="3" fontId="1" fillId="0" borderId="22" xfId="41" applyNumberFormat="1" applyFont="1" applyBorder="1" applyProtection="1"/>
    <xf numFmtId="41" fontId="1" fillId="0" borderId="27" xfId="41" applyNumberFormat="1" applyFont="1" applyBorder="1" applyAlignment="1" applyProtection="1">
      <alignment horizontal="right"/>
    </xf>
    <xf numFmtId="0" fontId="2" fillId="0" borderId="21" xfId="41" applyFont="1" applyBorder="1" applyProtection="1"/>
    <xf numFmtId="0" fontId="2" fillId="0" borderId="0" xfId="41" applyFont="1" applyProtection="1"/>
    <xf numFmtId="0" fontId="2" fillId="0" borderId="30" xfId="0" applyFont="1" applyFill="1" applyBorder="1" applyAlignment="1" applyProtection="1"/>
    <xf numFmtId="0" fontId="0" fillId="0" borderId="0" xfId="0" applyProtection="1"/>
    <xf numFmtId="0" fontId="13" fillId="24" borderId="31" xfId="38" applyNumberFormat="1" applyFont="1" applyFill="1" applyBorder="1" applyAlignment="1" applyProtection="1">
      <alignment horizontal="center"/>
      <protection locked="0"/>
    </xf>
    <xf numFmtId="0" fontId="13" fillId="24" borderId="27" xfId="0" applyFont="1" applyFill="1" applyBorder="1" applyProtection="1">
      <protection locked="0"/>
    </xf>
    <xf numFmtId="41" fontId="13" fillId="24" borderId="24" xfId="38" applyFont="1" applyFill="1" applyBorder="1" applyAlignment="1" applyProtection="1">
      <alignment horizontal="center"/>
      <protection locked="0"/>
    </xf>
    <xf numFmtId="41" fontId="13" fillId="24" borderId="24" xfId="38" applyFont="1" applyFill="1" applyBorder="1" applyAlignment="1" applyProtection="1">
      <alignment horizontal="right"/>
      <protection locked="0"/>
    </xf>
    <xf numFmtId="170" fontId="13" fillId="24" borderId="24" xfId="38" applyNumberFormat="1" applyFont="1" applyFill="1" applyBorder="1" applyProtection="1">
      <protection locked="0"/>
    </xf>
    <xf numFmtId="0" fontId="13" fillId="24" borderId="32" xfId="38" applyNumberFormat="1" applyFont="1" applyFill="1" applyBorder="1" applyAlignment="1" applyProtection="1">
      <alignment horizontal="center"/>
      <protection locked="0"/>
    </xf>
    <xf numFmtId="41" fontId="13" fillId="24" borderId="27" xfId="38" applyFont="1" applyFill="1" applyBorder="1" applyAlignment="1" applyProtection="1">
      <alignment horizontal="center"/>
      <protection locked="0"/>
    </xf>
    <xf numFmtId="41" fontId="13" fillId="24" borderId="27" xfId="38" applyFont="1" applyFill="1" applyBorder="1" applyAlignment="1" applyProtection="1">
      <alignment horizontal="right"/>
      <protection locked="0"/>
    </xf>
    <xf numFmtId="170" fontId="13" fillId="24" borderId="27" xfId="38" applyNumberFormat="1" applyFont="1" applyFill="1" applyBorder="1" applyProtection="1">
      <protection locked="0"/>
    </xf>
    <xf numFmtId="0" fontId="13" fillId="24" borderId="32" xfId="0" applyNumberFormat="1" applyFont="1" applyFill="1" applyBorder="1" applyAlignment="1" applyProtection="1">
      <alignment horizontal="center"/>
      <protection locked="0"/>
    </xf>
    <xf numFmtId="0" fontId="13" fillId="24" borderId="27" xfId="0" applyFont="1" applyFill="1" applyBorder="1" applyAlignment="1" applyProtection="1">
      <alignment horizontal="right"/>
      <protection locked="0"/>
    </xf>
    <xf numFmtId="0" fontId="13" fillId="24" borderId="33" xfId="0" applyNumberFormat="1" applyFont="1" applyFill="1" applyBorder="1" applyAlignment="1" applyProtection="1">
      <alignment horizontal="center"/>
      <protection locked="0"/>
    </xf>
    <xf numFmtId="0" fontId="13" fillId="24" borderId="34" xfId="0" applyFont="1" applyFill="1" applyBorder="1" applyProtection="1">
      <protection locked="0"/>
    </xf>
    <xf numFmtId="0" fontId="13" fillId="24" borderId="34" xfId="0" applyFont="1" applyFill="1" applyBorder="1" applyAlignment="1" applyProtection="1">
      <alignment horizontal="right"/>
      <protection locked="0"/>
    </xf>
    <xf numFmtId="0" fontId="13" fillId="24" borderId="35" xfId="38" applyNumberFormat="1" applyFont="1" applyFill="1" applyBorder="1" applyAlignment="1" applyProtection="1">
      <alignment horizontal="center" vertical="center"/>
      <protection locked="0"/>
    </xf>
    <xf numFmtId="41" fontId="13" fillId="24" borderId="36" xfId="38" applyFont="1" applyFill="1" applyBorder="1" applyAlignment="1" applyProtection="1">
      <alignment horizontal="center"/>
      <protection locked="0"/>
    </xf>
    <xf numFmtId="0" fontId="13" fillId="24" borderId="36" xfId="0" applyFont="1" applyFill="1" applyBorder="1" applyAlignment="1" applyProtection="1">
      <alignment horizontal="center"/>
      <protection locked="0"/>
    </xf>
    <xf numFmtId="0" fontId="19" fillId="0" borderId="37" xfId="0" applyFont="1" applyBorder="1"/>
    <xf numFmtId="4" fontId="19" fillId="0" borderId="38" xfId="0" applyNumberFormat="1" applyFont="1" applyBorder="1"/>
    <xf numFmtId="0" fontId="28" fillId="0" borderId="0" xfId="0" applyFont="1" applyAlignment="1">
      <alignment horizontal="left" vertical="center"/>
    </xf>
    <xf numFmtId="171" fontId="13" fillId="0" borderId="39" xfId="38" applyNumberFormat="1" applyFont="1" applyFill="1" applyBorder="1"/>
    <xf numFmtId="171" fontId="19" fillId="0" borderId="40" xfId="0" applyNumberFormat="1" applyFont="1" applyFill="1" applyBorder="1"/>
    <xf numFmtId="0" fontId="15" fillId="25" borderId="37" xfId="0" applyFont="1" applyFill="1" applyBorder="1" applyAlignment="1">
      <alignment horizontal="center" vertical="center"/>
    </xf>
    <xf numFmtId="0" fontId="15" fillId="25" borderId="41" xfId="0" applyFont="1" applyFill="1" applyBorder="1" applyAlignment="1">
      <alignment horizontal="center" vertical="center" wrapText="1"/>
    </xf>
    <xf numFmtId="0" fontId="15" fillId="25" borderId="42" xfId="0" applyFont="1" applyFill="1" applyBorder="1" applyAlignment="1">
      <alignment horizontal="center" vertical="center" wrapText="1"/>
    </xf>
    <xf numFmtId="2" fontId="15" fillId="25" borderId="37" xfId="0" applyNumberFormat="1" applyFont="1" applyFill="1" applyBorder="1" applyAlignment="1">
      <alignment horizontal="center" vertical="center" wrapText="1"/>
    </xf>
    <xf numFmtId="2" fontId="15" fillId="25" borderId="43" xfId="0" applyNumberFormat="1" applyFont="1" applyFill="1" applyBorder="1" applyAlignment="1">
      <alignment horizontal="center" vertical="center" wrapText="1"/>
    </xf>
    <xf numFmtId="2" fontId="15" fillId="25" borderId="41" xfId="0" applyNumberFormat="1" applyFont="1" applyFill="1" applyBorder="1" applyAlignment="1">
      <alignment horizontal="center" vertical="center" wrapText="1"/>
    </xf>
    <xf numFmtId="2" fontId="16" fillId="25" borderId="44" xfId="0" applyNumberFormat="1" applyFont="1" applyFill="1" applyBorder="1" applyAlignment="1">
      <alignment horizontal="center" vertical="center" wrapText="1"/>
    </xf>
    <xf numFmtId="2" fontId="15" fillId="25" borderId="45" xfId="0" applyNumberFormat="1" applyFont="1" applyFill="1" applyBorder="1" applyAlignment="1">
      <alignment horizontal="center" vertical="center" wrapText="1"/>
    </xf>
    <xf numFmtId="0" fontId="8" fillId="24" borderId="36" xfId="0" applyNumberFormat="1" applyFont="1" applyFill="1" applyBorder="1" applyAlignment="1" applyProtection="1">
      <alignment horizontal="center"/>
      <protection locked="0"/>
    </xf>
    <xf numFmtId="0" fontId="8" fillId="24" borderId="27" xfId="0" applyNumberFormat="1" applyFont="1" applyFill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left" wrapText="1"/>
    </xf>
    <xf numFmtId="0" fontId="22" fillId="0" borderId="46" xfId="0" applyFont="1" applyBorder="1" applyProtection="1"/>
    <xf numFmtId="0" fontId="22" fillId="0" borderId="47" xfId="0" applyFont="1" applyBorder="1" applyProtection="1"/>
    <xf numFmtId="170" fontId="8" fillId="26" borderId="36" xfId="0" applyNumberFormat="1" applyFont="1" applyFill="1" applyBorder="1" applyAlignment="1" applyProtection="1">
      <alignment horizontal="right"/>
      <protection hidden="1"/>
    </xf>
    <xf numFmtId="170" fontId="8" fillId="26" borderId="27" xfId="0" applyNumberFormat="1" applyFont="1" applyFill="1" applyBorder="1" applyAlignment="1" applyProtection="1">
      <alignment horizontal="right"/>
      <protection hidden="1"/>
    </xf>
    <xf numFmtId="170" fontId="8" fillId="26" borderId="34" xfId="0" applyNumberFormat="1" applyFont="1" applyFill="1" applyBorder="1" applyAlignment="1" applyProtection="1">
      <alignment horizontal="right"/>
      <protection hidden="1"/>
    </xf>
    <xf numFmtId="0" fontId="8" fillId="24" borderId="34" xfId="0" applyNumberFormat="1" applyFont="1" applyFill="1" applyBorder="1" applyAlignment="1" applyProtection="1">
      <alignment horizontal="center"/>
      <protection locked="0"/>
    </xf>
    <xf numFmtId="43" fontId="0" fillId="0" borderId="0" xfId="36" applyFont="1"/>
    <xf numFmtId="0" fontId="13" fillId="24" borderId="27" xfId="0" applyFont="1" applyFill="1" applyBorder="1" applyAlignment="1" applyProtection="1">
      <alignment horizontal="left"/>
      <protection locked="0"/>
    </xf>
    <xf numFmtId="0" fontId="13" fillId="24" borderId="34" xfId="0" applyFont="1" applyFill="1" applyBorder="1" applyAlignment="1" applyProtection="1">
      <alignment horizontal="left"/>
      <protection locked="0"/>
    </xf>
    <xf numFmtId="0" fontId="15" fillId="0" borderId="48" xfId="0" applyFont="1" applyFill="1" applyBorder="1"/>
    <xf numFmtId="0" fontId="13" fillId="24" borderId="49" xfId="0" applyFont="1" applyFill="1" applyBorder="1" applyProtection="1">
      <protection locked="0"/>
    </xf>
    <xf numFmtId="3" fontId="13" fillId="24" borderId="50" xfId="0" applyNumberFormat="1" applyFont="1" applyFill="1" applyBorder="1" applyProtection="1">
      <protection locked="0"/>
    </xf>
    <xf numFmtId="0" fontId="13" fillId="24" borderId="50" xfId="0" applyFont="1" applyFill="1" applyBorder="1" applyProtection="1">
      <protection locked="0"/>
    </xf>
    <xf numFmtId="0" fontId="13" fillId="24" borderId="32" xfId="0" applyNumberFormat="1" applyFont="1" applyFill="1" applyBorder="1" applyAlignment="1" applyProtection="1">
      <alignment horizontal="center" vertical="center"/>
      <protection locked="0"/>
    </xf>
    <xf numFmtId="0" fontId="13" fillId="24" borderId="27" xfId="0" applyFont="1" applyFill="1" applyBorder="1" applyAlignment="1" applyProtection="1">
      <alignment horizontal="center"/>
      <protection locked="0"/>
    </xf>
    <xf numFmtId="0" fontId="15" fillId="0" borderId="51" xfId="0" applyFont="1" applyFill="1" applyBorder="1"/>
    <xf numFmtId="0" fontId="13" fillId="24" borderId="21" xfId="0" applyFont="1" applyFill="1" applyBorder="1" applyProtection="1">
      <protection locked="0"/>
    </xf>
    <xf numFmtId="0" fontId="13" fillId="24" borderId="52" xfId="0" applyFont="1" applyFill="1" applyBorder="1" applyProtection="1">
      <protection locked="0"/>
    </xf>
    <xf numFmtId="0" fontId="13" fillId="24" borderId="33" xfId="0" applyNumberFormat="1" applyFont="1" applyFill="1" applyBorder="1" applyAlignment="1" applyProtection="1">
      <alignment horizontal="center" vertical="center"/>
      <protection locked="0"/>
    </xf>
    <xf numFmtId="0" fontId="13" fillId="24" borderId="34" xfId="0" applyFont="1" applyFill="1" applyBorder="1" applyAlignment="1" applyProtection="1">
      <alignment horizontal="center"/>
      <protection locked="0"/>
    </xf>
    <xf numFmtId="0" fontId="15" fillId="0" borderId="53" xfId="0" applyFont="1" applyFill="1" applyBorder="1"/>
    <xf numFmtId="0" fontId="13" fillId="24" borderId="16" xfId="0" applyFont="1" applyFill="1" applyBorder="1" applyProtection="1">
      <protection locked="0"/>
    </xf>
    <xf numFmtId="0" fontId="13" fillId="24" borderId="54" xfId="0" applyFont="1" applyFill="1" applyBorder="1" applyProtection="1">
      <protection locked="0"/>
    </xf>
    <xf numFmtId="0" fontId="8" fillId="0" borderId="36" xfId="0" applyFont="1" applyBorder="1" applyAlignment="1" applyProtection="1">
      <alignment horizontal="left"/>
      <protection hidden="1"/>
    </xf>
    <xf numFmtId="0" fontId="8" fillId="0" borderId="27" xfId="0" applyFont="1" applyBorder="1" applyAlignment="1" applyProtection="1">
      <alignment horizontal="left"/>
      <protection hidden="1"/>
    </xf>
    <xf numFmtId="0" fontId="8" fillId="0" borderId="34" xfId="0" applyFont="1" applyBorder="1" applyAlignment="1" applyProtection="1">
      <alignment horizontal="left"/>
      <protection hidden="1"/>
    </xf>
    <xf numFmtId="0" fontId="13" fillId="24" borderId="34" xfId="0" applyFont="1" applyFill="1" applyBorder="1" applyAlignment="1" applyProtection="1">
      <alignment horizontal="left" vertical="top" wrapText="1"/>
      <protection locked="0"/>
    </xf>
    <xf numFmtId="0" fontId="13" fillId="24" borderId="20" xfId="38" applyNumberFormat="1" applyFont="1" applyFill="1" applyBorder="1" applyAlignment="1" applyProtection="1">
      <alignment horizontal="left" vertical="top" wrapText="1"/>
      <protection locked="0"/>
    </xf>
    <xf numFmtId="0" fontId="13" fillId="24" borderId="36" xfId="0" applyFont="1" applyFill="1" applyBorder="1" applyAlignment="1" applyProtection="1">
      <alignment horizontal="left"/>
      <protection locked="0"/>
    </xf>
    <xf numFmtId="0" fontId="2" fillId="0" borderId="27" xfId="41" applyFont="1" applyBorder="1" applyAlignment="1" applyProtection="1">
      <alignment horizontal="right"/>
    </xf>
    <xf numFmtId="0" fontId="13" fillId="24" borderId="55" xfId="38" applyNumberFormat="1" applyFont="1" applyFill="1" applyBorder="1" applyAlignment="1" applyProtection="1">
      <alignment horizontal="left" vertical="top" wrapText="1"/>
      <protection locked="0"/>
    </xf>
    <xf numFmtId="0" fontId="13" fillId="24" borderId="56" xfId="0" applyFont="1" applyFill="1" applyBorder="1" applyAlignment="1" applyProtection="1">
      <alignment horizontal="center"/>
      <protection locked="0"/>
    </xf>
    <xf numFmtId="0" fontId="13" fillId="24" borderId="57" xfId="0" applyFont="1" applyFill="1" applyBorder="1" applyAlignment="1" applyProtection="1">
      <alignment horizontal="center"/>
      <protection locked="0"/>
    </xf>
    <xf numFmtId="0" fontId="13" fillId="24" borderId="58" xfId="38" applyNumberFormat="1" applyFont="1" applyFill="1" applyBorder="1" applyAlignment="1" applyProtection="1">
      <alignment horizontal="left" vertical="top" wrapText="1"/>
      <protection locked="0"/>
    </xf>
    <xf numFmtId="0" fontId="13" fillId="24" borderId="59" xfId="0" applyFont="1" applyFill="1" applyBorder="1" applyAlignment="1" applyProtection="1">
      <alignment horizontal="center"/>
      <protection locked="0"/>
    </xf>
    <xf numFmtId="0" fontId="5" fillId="29" borderId="37" xfId="0" applyFont="1" applyFill="1" applyBorder="1" applyAlignment="1" applyProtection="1">
      <alignment horizontal="center" vertical="center" wrapText="1"/>
    </xf>
    <xf numFmtId="0" fontId="4" fillId="25" borderId="60" xfId="0" applyFont="1" applyFill="1" applyBorder="1" applyAlignment="1" applyProtection="1">
      <alignment horizontal="center" wrapText="1"/>
    </xf>
    <xf numFmtId="0" fontId="8" fillId="24" borderId="61" xfId="0" applyFont="1" applyFill="1" applyBorder="1" applyAlignment="1" applyProtection="1">
      <alignment horizontal="center"/>
      <protection locked="0"/>
    </xf>
    <xf numFmtId="0" fontId="8" fillId="24" borderId="47" xfId="0" applyFont="1" applyFill="1" applyBorder="1" applyAlignment="1" applyProtection="1">
      <alignment horizontal="center"/>
      <protection locked="0"/>
    </xf>
    <xf numFmtId="0" fontId="8" fillId="0" borderId="56" xfId="0" applyNumberFormat="1" applyFont="1" applyFill="1" applyBorder="1" applyAlignment="1" applyProtection="1">
      <alignment horizontal="center"/>
      <protection hidden="1"/>
    </xf>
    <xf numFmtId="0" fontId="8" fillId="0" borderId="57" xfId="0" applyNumberFormat="1" applyFont="1" applyFill="1" applyBorder="1" applyAlignment="1" applyProtection="1">
      <alignment horizontal="center"/>
      <protection hidden="1"/>
    </xf>
    <xf numFmtId="0" fontId="8" fillId="0" borderId="59" xfId="0" applyNumberFormat="1" applyFont="1" applyFill="1" applyBorder="1" applyAlignment="1" applyProtection="1">
      <alignment horizontal="center"/>
      <protection hidden="1"/>
    </xf>
    <xf numFmtId="4" fontId="1" fillId="24" borderId="62" xfId="41" applyNumberFormat="1" applyFont="1" applyFill="1" applyBorder="1" applyProtection="1">
      <protection locked="0"/>
    </xf>
    <xf numFmtId="0" fontId="7" fillId="0" borderId="23" xfId="41" applyFont="1" applyBorder="1" applyAlignment="1" applyProtection="1">
      <alignment horizontal="center" vertical="center"/>
    </xf>
    <xf numFmtId="169" fontId="1" fillId="24" borderId="29" xfId="43" applyNumberFormat="1" applyFont="1" applyFill="1" applyBorder="1" applyProtection="1">
      <protection locked="0"/>
    </xf>
    <xf numFmtId="0" fontId="1" fillId="0" borderId="27" xfId="41" applyFont="1" applyBorder="1" applyAlignment="1" applyProtection="1">
      <alignment horizontal="center"/>
    </xf>
    <xf numFmtId="164" fontId="1" fillId="0" borderId="63" xfId="41" applyNumberFormat="1" applyFont="1" applyFill="1" applyBorder="1" applyAlignment="1" applyProtection="1">
      <alignment horizontal="center"/>
      <protection locked="0"/>
    </xf>
    <xf numFmtId="0" fontId="2" fillId="24" borderId="27" xfId="41" applyFont="1" applyFill="1" applyBorder="1" applyAlignment="1" applyProtection="1">
      <alignment horizontal="center" wrapText="1"/>
      <protection locked="0"/>
    </xf>
    <xf numFmtId="0" fontId="27" fillId="0" borderId="20" xfId="41" applyFont="1" applyBorder="1" applyAlignment="1" applyProtection="1">
      <alignment horizontal="center" vertical="center"/>
    </xf>
    <xf numFmtId="0" fontId="7" fillId="0" borderId="0" xfId="0" applyFont="1"/>
    <xf numFmtId="2" fontId="25" fillId="30" borderId="27" xfId="41" applyNumberFormat="1" applyFont="1" applyFill="1" applyBorder="1" applyProtection="1"/>
    <xf numFmtId="0" fontId="1" fillId="0" borderId="29" xfId="41" applyNumberFormat="1" applyFont="1" applyBorder="1" applyProtection="1"/>
    <xf numFmtId="0" fontId="27" fillId="0" borderId="28" xfId="41" applyNumberFormat="1" applyFont="1" applyBorder="1" applyProtection="1"/>
    <xf numFmtId="4" fontId="1" fillId="24" borderId="29" xfId="41" applyNumberFormat="1" applyFont="1" applyFill="1" applyBorder="1" applyProtection="1">
      <protection locked="0"/>
    </xf>
    <xf numFmtId="4" fontId="1" fillId="1" borderId="27" xfId="41" applyNumberFormat="1" applyFont="1" applyFill="1" applyBorder="1" applyProtection="1"/>
    <xf numFmtId="4" fontId="1" fillId="0" borderId="64" xfId="41" applyNumberFormat="1" applyFont="1" applyBorder="1" applyProtection="1"/>
    <xf numFmtId="4" fontId="1" fillId="0" borderId="28" xfId="41" applyNumberFormat="1" applyFont="1" applyBorder="1" applyProtection="1"/>
    <xf numFmtId="4" fontId="25" fillId="30" borderId="27" xfId="41" applyNumberFormat="1" applyFont="1" applyFill="1" applyBorder="1" applyProtection="1"/>
    <xf numFmtId="4" fontId="25" fillId="1" borderId="27" xfId="41" applyNumberFormat="1" applyFont="1" applyFill="1" applyBorder="1" applyProtection="1"/>
    <xf numFmtId="4" fontId="27" fillId="0" borderId="22" xfId="38" applyNumberFormat="1" applyFont="1" applyBorder="1" applyProtection="1"/>
    <xf numFmtId="4" fontId="1" fillId="24" borderId="63" xfId="41" applyNumberFormat="1" applyFont="1" applyFill="1" applyBorder="1" applyProtection="1">
      <protection locked="0"/>
    </xf>
    <xf numFmtId="4" fontId="2" fillId="0" borderId="27" xfId="41" applyNumberFormat="1" applyFont="1" applyBorder="1" applyProtection="1"/>
    <xf numFmtId="4" fontId="25" fillId="30" borderId="22" xfId="41" applyNumberFormat="1" applyFont="1" applyFill="1" applyBorder="1" applyProtection="1"/>
    <xf numFmtId="4" fontId="27" fillId="30" borderId="27" xfId="41" applyNumberFormat="1" applyFont="1" applyFill="1" applyBorder="1" applyProtection="1"/>
    <xf numFmtId="4" fontId="27" fillId="0" borderId="20" xfId="38" applyNumberFormat="1" applyFont="1" applyBorder="1" applyProtection="1"/>
    <xf numFmtId="4" fontId="27" fillId="0" borderId="22" xfId="41" applyNumberFormat="1" applyFont="1" applyBorder="1" applyProtection="1"/>
    <xf numFmtId="4" fontId="27" fillId="0" borderId="27" xfId="41" applyNumberFormat="1" applyFont="1" applyBorder="1" applyProtection="1"/>
    <xf numFmtId="4" fontId="8" fillId="0" borderId="36" xfId="0" applyNumberFormat="1" applyFont="1" applyBorder="1" applyAlignment="1" applyProtection="1">
      <alignment horizontal="right"/>
      <protection hidden="1"/>
    </xf>
    <xf numFmtId="4" fontId="8" fillId="0" borderId="27" xfId="0" applyNumberFormat="1" applyFont="1" applyBorder="1" applyAlignment="1" applyProtection="1">
      <alignment horizontal="right"/>
      <protection hidden="1"/>
    </xf>
    <xf numFmtId="4" fontId="8" fillId="0" borderId="34" xfId="0" applyNumberFormat="1" applyFont="1" applyBorder="1" applyAlignment="1" applyProtection="1">
      <alignment horizontal="right"/>
      <protection hidden="1"/>
    </xf>
    <xf numFmtId="0" fontId="0" fillId="0" borderId="0" xfId="0" applyBorder="1"/>
    <xf numFmtId="0" fontId="2" fillId="1" borderId="27" xfId="41" applyFont="1" applyFill="1" applyBorder="1" applyAlignment="1" applyProtection="1">
      <alignment vertical="center"/>
    </xf>
    <xf numFmtId="41" fontId="26" fillId="0" borderId="22" xfId="38" applyFont="1" applyBorder="1" applyAlignment="1" applyProtection="1">
      <alignment vertical="center"/>
    </xf>
    <xf numFmtId="2" fontId="26" fillId="0" borderId="22" xfId="38" applyNumberFormat="1" applyFont="1" applyBorder="1" applyAlignment="1" applyProtection="1">
      <alignment vertical="center"/>
    </xf>
    <xf numFmtId="4" fontId="26" fillId="0" borderId="27" xfId="38" applyNumberFormat="1" applyFont="1" applyBorder="1" applyProtection="1"/>
    <xf numFmtId="0" fontId="2" fillId="1" borderId="27" xfId="41" applyFont="1" applyFill="1" applyBorder="1" applyProtection="1"/>
    <xf numFmtId="4" fontId="26" fillId="0" borderId="22" xfId="38" applyNumberFormat="1" applyFont="1" applyBorder="1" applyProtection="1"/>
    <xf numFmtId="4" fontId="2" fillId="0" borderId="22" xfId="41" applyNumberFormat="1" applyFont="1" applyBorder="1" applyProtection="1"/>
    <xf numFmtId="0" fontId="15" fillId="24" borderId="56" xfId="0" applyFont="1" applyFill="1" applyBorder="1" applyAlignment="1" applyProtection="1">
      <alignment horizontal="right"/>
      <protection locked="0"/>
    </xf>
    <xf numFmtId="0" fontId="15" fillId="24" borderId="57" xfId="0" applyFont="1" applyFill="1" applyBorder="1" applyAlignment="1" applyProtection="1">
      <alignment horizontal="right"/>
      <protection locked="0"/>
    </xf>
    <xf numFmtId="0" fontId="15" fillId="24" borderId="59" xfId="0" applyFont="1" applyFill="1" applyBorder="1" applyAlignment="1" applyProtection="1">
      <alignment horizontal="right"/>
      <protection locked="0"/>
    </xf>
    <xf numFmtId="0" fontId="1" fillId="0" borderId="16" xfId="41" applyFont="1" applyBorder="1" applyAlignment="1" applyProtection="1">
      <alignment horizontal="centerContinuous"/>
    </xf>
    <xf numFmtId="0" fontId="4" fillId="0" borderId="65" xfId="41" applyFont="1" applyBorder="1" applyAlignment="1" applyProtection="1">
      <alignment horizontal="centerContinuous" vertical="center" wrapText="1"/>
    </xf>
    <xf numFmtId="0" fontId="4" fillId="0" borderId="55" xfId="41" applyFont="1" applyBorder="1" applyAlignment="1" applyProtection="1">
      <alignment horizontal="centerContinuous" vertical="center" wrapText="1"/>
    </xf>
    <xf numFmtId="0" fontId="1" fillId="0" borderId="50" xfId="41" applyFont="1" applyBorder="1" applyAlignment="1" applyProtection="1">
      <alignment horizontal="center" vertical="center"/>
    </xf>
    <xf numFmtId="0" fontId="5" fillId="0" borderId="36" xfId="41" applyFont="1" applyBorder="1" applyAlignment="1" applyProtection="1">
      <alignment horizontal="center" vertical="center"/>
    </xf>
    <xf numFmtId="0" fontId="1" fillId="0" borderId="49" xfId="41" applyFont="1" applyBorder="1" applyAlignment="1" applyProtection="1">
      <alignment horizontal="center" vertical="center"/>
    </xf>
    <xf numFmtId="0" fontId="1" fillId="0" borderId="49" xfId="41" applyFont="1" applyBorder="1" applyAlignment="1" applyProtection="1">
      <alignment horizontal="center" vertical="center" wrapText="1"/>
    </xf>
    <xf numFmtId="0" fontId="1" fillId="0" borderId="61" xfId="41" applyFont="1" applyBorder="1" applyAlignment="1" applyProtection="1">
      <alignment horizontal="center" vertical="center"/>
    </xf>
    <xf numFmtId="0" fontId="1" fillId="0" borderId="66" xfId="41" applyFont="1" applyBorder="1" applyProtection="1"/>
    <xf numFmtId="0" fontId="2" fillId="0" borderId="67" xfId="41" applyFont="1" applyBorder="1" applyAlignment="1" applyProtection="1">
      <alignment horizontal="right"/>
    </xf>
    <xf numFmtId="0" fontId="1" fillId="0" borderId="68" xfId="41" applyFont="1" applyBorder="1" applyProtection="1"/>
    <xf numFmtId="0" fontId="1" fillId="0" borderId="69" xfId="41" applyFont="1" applyBorder="1" applyProtection="1"/>
    <xf numFmtId="0" fontId="1" fillId="0" borderId="70" xfId="41" applyFont="1" applyBorder="1" applyProtection="1"/>
    <xf numFmtId="0" fontId="1" fillId="0" borderId="30" xfId="41" applyFont="1" applyBorder="1" applyProtection="1"/>
    <xf numFmtId="0" fontId="5" fillId="0" borderId="71" xfId="41" applyFont="1" applyBorder="1" applyProtection="1"/>
    <xf numFmtId="0" fontId="6" fillId="0" borderId="72" xfId="41" applyFont="1" applyBorder="1" applyAlignment="1" applyProtection="1">
      <alignment horizontal="center" vertical="center"/>
    </xf>
    <xf numFmtId="0" fontId="1" fillId="0" borderId="71" xfId="41" applyFont="1" applyBorder="1" applyAlignment="1" applyProtection="1">
      <alignment horizontal="centerContinuous"/>
    </xf>
    <xf numFmtId="0" fontId="1" fillId="0" borderId="30" xfId="41" applyFont="1" applyBorder="1" applyAlignment="1" applyProtection="1">
      <alignment horizontal="center" vertical="center"/>
    </xf>
    <xf numFmtId="2" fontId="1" fillId="30" borderId="57" xfId="41" applyNumberFormat="1" applyFont="1" applyFill="1" applyBorder="1" applyProtection="1"/>
    <xf numFmtId="0" fontId="5" fillId="0" borderId="71" xfId="41" applyFont="1" applyBorder="1" applyAlignment="1" applyProtection="1">
      <alignment vertical="center"/>
    </xf>
    <xf numFmtId="2" fontId="2" fillId="0" borderId="47" xfId="38" applyNumberFormat="1" applyFont="1" applyBorder="1" applyAlignment="1" applyProtection="1">
      <alignment vertical="center"/>
    </xf>
    <xf numFmtId="0" fontId="1" fillId="1" borderId="73" xfId="41" applyFont="1" applyFill="1" applyBorder="1" applyProtection="1"/>
    <xf numFmtId="4" fontId="1" fillId="30" borderId="57" xfId="41" applyNumberFormat="1" applyFont="1" applyFill="1" applyBorder="1" applyProtection="1"/>
    <xf numFmtId="0" fontId="1" fillId="0" borderId="74" xfId="41" applyFont="1" applyBorder="1" applyProtection="1"/>
    <xf numFmtId="0" fontId="7" fillId="0" borderId="70" xfId="41" applyFont="1" applyBorder="1" applyProtection="1"/>
    <xf numFmtId="4" fontId="2" fillId="0" borderId="57" xfId="38" applyNumberFormat="1" applyFont="1" applyBorder="1" applyProtection="1"/>
    <xf numFmtId="0" fontId="1" fillId="0" borderId="75" xfId="41" applyFont="1" applyBorder="1" applyProtection="1"/>
    <xf numFmtId="4" fontId="1" fillId="1" borderId="73" xfId="41" applyNumberFormat="1" applyFont="1" applyFill="1" applyBorder="1" applyProtection="1"/>
    <xf numFmtId="0" fontId="7" fillId="0" borderId="71" xfId="41" applyFont="1" applyBorder="1" applyProtection="1"/>
    <xf numFmtId="4" fontId="2" fillId="0" borderId="47" xfId="38" applyNumberFormat="1" applyFont="1" applyBorder="1" applyProtection="1"/>
    <xf numFmtId="0" fontId="8" fillId="0" borderId="71" xfId="41" applyFont="1" applyBorder="1" applyProtection="1"/>
    <xf numFmtId="0" fontId="2" fillId="0" borderId="71" xfId="41" applyFont="1" applyBorder="1" applyAlignment="1" applyProtection="1">
      <alignment vertical="center"/>
    </xf>
    <xf numFmtId="0" fontId="1" fillId="0" borderId="47" xfId="41" applyFont="1" applyBorder="1" applyProtection="1"/>
    <xf numFmtId="0" fontId="1" fillId="0" borderId="71" xfId="41" applyFont="1" applyBorder="1" applyProtection="1"/>
    <xf numFmtId="0" fontId="1" fillId="0" borderId="71" xfId="41" quotePrefix="1" applyFont="1" applyBorder="1" applyAlignment="1" applyProtection="1">
      <alignment horizontal="left"/>
    </xf>
    <xf numFmtId="4" fontId="1" fillId="0" borderId="30" xfId="38" applyNumberFormat="1" applyFont="1" applyBorder="1" applyProtection="1"/>
    <xf numFmtId="0" fontId="1" fillId="0" borderId="71" xfId="41" applyFont="1" applyBorder="1" applyAlignment="1" applyProtection="1">
      <alignment horizontal="left"/>
    </xf>
    <xf numFmtId="0" fontId="1" fillId="0" borderId="70" xfId="41" applyFont="1" applyBorder="1" applyAlignment="1" applyProtection="1">
      <alignment horizontal="left"/>
    </xf>
    <xf numFmtId="4" fontId="1" fillId="0" borderId="57" xfId="41" applyNumberFormat="1" applyFont="1" applyBorder="1" applyProtection="1"/>
    <xf numFmtId="0" fontId="2" fillId="0" borderId="76" xfId="41" applyFont="1" applyBorder="1" applyProtection="1"/>
    <xf numFmtId="0" fontId="2" fillId="0" borderId="77" xfId="41" applyFont="1" applyBorder="1" applyProtection="1"/>
    <xf numFmtId="4" fontId="26" fillId="0" borderId="34" xfId="41" applyNumberFormat="1" applyFont="1" applyBorder="1" applyProtection="1"/>
    <xf numFmtId="4" fontId="2" fillId="0" borderId="59" xfId="41" applyNumberFormat="1" applyFont="1" applyBorder="1" applyProtection="1"/>
    <xf numFmtId="0" fontId="2" fillId="24" borderId="27" xfId="41" applyFont="1" applyFill="1" applyBorder="1" applyAlignment="1" applyProtection="1">
      <alignment horizontal="center" vertical="center" wrapText="1"/>
      <protection locked="0"/>
    </xf>
    <xf numFmtId="0" fontId="2" fillId="0" borderId="27" xfId="41" applyFont="1" applyBorder="1" applyAlignment="1" applyProtection="1">
      <alignment horizontal="left"/>
    </xf>
    <xf numFmtId="0" fontId="2" fillId="24" borderId="22" xfId="41" applyFont="1" applyFill="1" applyBorder="1" applyAlignment="1" applyProtection="1">
      <alignment horizontal="center" wrapText="1"/>
      <protection locked="0"/>
    </xf>
    <xf numFmtId="0" fontId="2" fillId="24" borderId="22" xfId="41" applyFont="1" applyFill="1" applyBorder="1" applyAlignment="1" applyProtection="1">
      <alignment horizontal="center" vertical="center" wrapText="1"/>
      <protection locked="0"/>
    </xf>
    <xf numFmtId="0" fontId="24" fillId="0" borderId="17" xfId="41" applyFont="1" applyBorder="1" applyAlignment="1" applyProtection="1">
      <alignment horizontal="center" vertical="center"/>
    </xf>
    <xf numFmtId="168" fontId="27" fillId="24" borderId="22" xfId="38" applyNumberFormat="1" applyFont="1" applyFill="1" applyBorder="1" applyProtection="1">
      <protection locked="0"/>
    </xf>
    <xf numFmtId="0" fontId="27" fillId="0" borderId="22" xfId="41" applyFont="1" applyBorder="1" applyAlignment="1" applyProtection="1">
      <alignment horizontal="center" vertical="center" wrapText="1"/>
    </xf>
    <xf numFmtId="4" fontId="27" fillId="24" borderId="22" xfId="41" applyNumberFormat="1" applyFont="1" applyFill="1" applyBorder="1" applyProtection="1">
      <protection locked="0"/>
    </xf>
    <xf numFmtId="4" fontId="27" fillId="1" borderId="22" xfId="41" applyNumberFormat="1" applyFont="1" applyFill="1" applyBorder="1" applyProtection="1"/>
    <xf numFmtId="3" fontId="26" fillId="1" borderId="19" xfId="41" applyNumberFormat="1" applyFont="1" applyFill="1" applyBorder="1" applyProtection="1"/>
    <xf numFmtId="3" fontId="27" fillId="1" borderId="19" xfId="41" applyNumberFormat="1" applyFont="1" applyFill="1" applyBorder="1" applyProtection="1"/>
    <xf numFmtId="3" fontId="27" fillId="1" borderId="58" xfId="41" applyNumberFormat="1" applyFont="1" applyFill="1" applyBorder="1" applyProtection="1"/>
    <xf numFmtId="0" fontId="1" fillId="0" borderId="78" xfId="41" applyFont="1" applyBorder="1" applyProtection="1"/>
    <xf numFmtId="0" fontId="1" fillId="0" borderId="79" xfId="41" applyFont="1" applyBorder="1" applyProtection="1"/>
    <xf numFmtId="0" fontId="1" fillId="0" borderId="46" xfId="41" applyFont="1" applyBorder="1" applyProtection="1"/>
    <xf numFmtId="4" fontId="1" fillId="0" borderId="80" xfId="38" applyNumberFormat="1" applyFont="1" applyBorder="1" applyProtection="1"/>
    <xf numFmtId="4" fontId="2" fillId="0" borderId="47" xfId="38" applyNumberFormat="1" applyFont="1" applyBorder="1" applyAlignment="1" applyProtection="1">
      <alignment vertical="center"/>
    </xf>
    <xf numFmtId="165" fontId="1" fillId="0" borderId="30" xfId="41" applyNumberFormat="1" applyFont="1" applyBorder="1" applyProtection="1"/>
    <xf numFmtId="4" fontId="1" fillId="0" borderId="80" xfId="41" applyNumberFormat="1" applyFont="1" applyBorder="1" applyProtection="1"/>
    <xf numFmtId="0" fontId="1" fillId="0" borderId="80" xfId="41" applyNumberFormat="1" applyFont="1" applyBorder="1" applyProtection="1"/>
    <xf numFmtId="165" fontId="3" fillId="0" borderId="47" xfId="41" applyNumberFormat="1" applyBorder="1" applyProtection="1"/>
    <xf numFmtId="4" fontId="1" fillId="1" borderId="57" xfId="41" applyNumberFormat="1" applyFont="1" applyFill="1" applyBorder="1" applyProtection="1"/>
    <xf numFmtId="165" fontId="1" fillId="0" borderId="57" xfId="41" applyNumberFormat="1" applyFont="1" applyBorder="1" applyProtection="1"/>
    <xf numFmtId="4" fontId="1" fillId="0" borderId="81" xfId="41" applyNumberFormat="1" applyFont="1" applyBorder="1" applyProtection="1"/>
    <xf numFmtId="4" fontId="1" fillId="0" borderId="82" xfId="41" applyNumberFormat="1" applyFont="1" applyBorder="1" applyProtection="1"/>
    <xf numFmtId="4" fontId="1" fillId="0" borderId="10" xfId="41" applyNumberFormat="1" applyFont="1" applyBorder="1" applyProtection="1"/>
    <xf numFmtId="4" fontId="1" fillId="0" borderId="47" xfId="38" applyNumberFormat="1" applyFont="1" applyBorder="1" applyProtection="1"/>
    <xf numFmtId="4" fontId="1" fillId="0" borderId="30" xfId="41" applyNumberFormat="1" applyFont="1" applyBorder="1" applyProtection="1"/>
    <xf numFmtId="1" fontId="1" fillId="24" borderId="32" xfId="41" applyNumberFormat="1" applyFont="1" applyFill="1" applyBorder="1" applyProtection="1">
      <protection locked="0"/>
    </xf>
    <xf numFmtId="0" fontId="2" fillId="24" borderId="57" xfId="41" applyFont="1" applyFill="1" applyBorder="1" applyAlignment="1" applyProtection="1">
      <alignment horizontal="left" vertical="center" wrapText="1"/>
      <protection locked="0"/>
    </xf>
    <xf numFmtId="172" fontId="1" fillId="24" borderId="29" xfId="41" applyNumberFormat="1" applyFont="1" applyFill="1" applyBorder="1" applyProtection="1">
      <protection locked="0"/>
    </xf>
    <xf numFmtId="172" fontId="2" fillId="0" borderId="27" xfId="41" applyNumberFormat="1" applyFont="1" applyBorder="1" applyAlignment="1" applyProtection="1">
      <alignment vertical="center"/>
    </xf>
    <xf numFmtId="0" fontId="2" fillId="0" borderId="27" xfId="41" applyFont="1" applyFill="1" applyBorder="1" applyProtection="1">
      <protection locked="0"/>
    </xf>
    <xf numFmtId="14" fontId="2" fillId="0" borderId="27" xfId="41" applyNumberFormat="1" applyFont="1" applyFill="1" applyBorder="1" applyAlignment="1" applyProtection="1">
      <alignment horizontal="center"/>
      <protection locked="0"/>
    </xf>
    <xf numFmtId="0" fontId="56" fillId="0" borderId="0" xfId="40" applyFont="1" applyProtection="1"/>
    <xf numFmtId="0" fontId="44" fillId="0" borderId="0" xfId="40" applyProtection="1"/>
    <xf numFmtId="0" fontId="44" fillId="0" borderId="0" xfId="40" applyBorder="1" applyProtection="1"/>
    <xf numFmtId="9" fontId="59" fillId="0" borderId="0" xfId="40" applyNumberFormat="1" applyFont="1" applyAlignment="1" applyProtection="1">
      <alignment vertical="center"/>
    </xf>
    <xf numFmtId="44" fontId="7" fillId="0" borderId="27" xfId="47" applyFont="1" applyFill="1" applyBorder="1" applyAlignment="1" applyProtection="1">
      <alignment wrapText="1"/>
    </xf>
    <xf numFmtId="44" fontId="7" fillId="0" borderId="23" xfId="47" applyFont="1" applyFill="1" applyBorder="1" applyAlignment="1" applyProtection="1">
      <alignment wrapText="1"/>
    </xf>
    <xf numFmtId="44" fontId="56" fillId="0" borderId="83" xfId="40" applyNumberFormat="1" applyFont="1" applyBorder="1" applyAlignment="1" applyProtection="1">
      <alignment wrapText="1"/>
    </xf>
    <xf numFmtId="44" fontId="56" fillId="0" borderId="60" xfId="40" applyNumberFormat="1" applyFont="1" applyBorder="1" applyAlignment="1" applyProtection="1">
      <alignment wrapText="1"/>
    </xf>
    <xf numFmtId="0" fontId="44" fillId="0" borderId="0" xfId="40" applyAlignment="1" applyProtection="1">
      <alignment wrapText="1"/>
    </xf>
    <xf numFmtId="0" fontId="44" fillId="0" borderId="0" xfId="40" applyFill="1" applyProtection="1"/>
    <xf numFmtId="0" fontId="44" fillId="0" borderId="0" xfId="40" applyAlignment="1" applyProtection="1">
      <alignment horizontal="left"/>
    </xf>
    <xf numFmtId="0" fontId="44" fillId="24" borderId="23" xfId="40" applyFont="1" applyFill="1" applyBorder="1" applyAlignment="1" applyProtection="1">
      <alignment horizontal="center"/>
      <protection locked="0"/>
    </xf>
    <xf numFmtId="0" fontId="56" fillId="31" borderId="84" xfId="40" applyFont="1" applyFill="1" applyBorder="1" applyAlignment="1" applyProtection="1">
      <alignment wrapText="1"/>
    </xf>
    <xf numFmtId="0" fontId="56" fillId="31" borderId="60" xfId="40" applyFont="1" applyFill="1" applyBorder="1" applyAlignment="1" applyProtection="1">
      <alignment wrapText="1"/>
    </xf>
    <xf numFmtId="9" fontId="7" fillId="24" borderId="27" xfId="43" applyFont="1" applyFill="1" applyBorder="1" applyAlignment="1" applyProtection="1">
      <alignment horizontal="center"/>
      <protection locked="0"/>
    </xf>
    <xf numFmtId="0" fontId="66" fillId="0" borderId="0" xfId="0" applyFont="1"/>
    <xf numFmtId="0" fontId="67" fillId="0" borderId="27" xfId="0" applyFont="1" applyBorder="1"/>
    <xf numFmtId="0" fontId="68" fillId="0" borderId="0" xfId="0" applyFont="1"/>
    <xf numFmtId="0" fontId="68" fillId="0" borderId="0" xfId="0" applyFont="1" applyAlignment="1">
      <alignment horizontal="left"/>
    </xf>
    <xf numFmtId="0" fontId="69" fillId="0" borderId="0" xfId="0" applyFont="1"/>
    <xf numFmtId="0" fontId="39" fillId="0" borderId="0" xfId="0" applyFont="1" applyFill="1" applyBorder="1" applyProtection="1"/>
    <xf numFmtId="0" fontId="19" fillId="0" borderId="46" xfId="0" applyFont="1" applyBorder="1" applyAlignment="1" applyProtection="1">
      <alignment horizontal="center"/>
    </xf>
    <xf numFmtId="0" fontId="29" fillId="0" borderId="61" xfId="0" applyFont="1" applyBorder="1" applyProtection="1"/>
    <xf numFmtId="0" fontId="29" fillId="0" borderId="47" xfId="0" applyFont="1" applyBorder="1" applyProtection="1"/>
    <xf numFmtId="0" fontId="29" fillId="0" borderId="30" xfId="0" applyFont="1" applyBorder="1" applyProtection="1"/>
    <xf numFmtId="0" fontId="8" fillId="0" borderId="22" xfId="0" applyFont="1" applyBorder="1" applyAlignment="1" applyProtection="1">
      <alignment horizontal="left"/>
      <protection hidden="1"/>
    </xf>
    <xf numFmtId="0" fontId="8" fillId="24" borderId="85" xfId="0" applyFont="1" applyFill="1" applyBorder="1" applyAlignment="1" applyProtection="1">
      <alignment horizontal="center"/>
      <protection locked="0"/>
    </xf>
    <xf numFmtId="44" fontId="56" fillId="31" borderId="60" xfId="40" applyNumberFormat="1" applyFont="1" applyFill="1" applyBorder="1" applyAlignment="1" applyProtection="1">
      <alignment wrapText="1"/>
    </xf>
    <xf numFmtId="10" fontId="7" fillId="0" borderId="22" xfId="43" applyNumberFormat="1" applyFont="1" applyFill="1" applyBorder="1" applyProtection="1"/>
    <xf numFmtId="10" fontId="7" fillId="0" borderId="17" xfId="43" applyNumberFormat="1" applyFont="1" applyFill="1" applyBorder="1" applyProtection="1"/>
    <xf numFmtId="0" fontId="44" fillId="0" borderId="86" xfId="40" applyBorder="1" applyProtection="1"/>
    <xf numFmtId="44" fontId="7" fillId="0" borderId="57" xfId="47" applyFont="1" applyFill="1" applyBorder="1" applyAlignment="1" applyProtection="1">
      <alignment wrapText="1"/>
    </xf>
    <xf numFmtId="44" fontId="7" fillId="0" borderId="72" xfId="47" applyFont="1" applyFill="1" applyBorder="1" applyAlignment="1" applyProtection="1">
      <alignment wrapText="1"/>
    </xf>
    <xf numFmtId="0" fontId="2" fillId="0" borderId="0" xfId="41" applyFont="1" applyFill="1" applyBorder="1" applyAlignment="1" applyProtection="1">
      <alignment horizontal="center" wrapText="1"/>
    </xf>
    <xf numFmtId="0" fontId="1" fillId="0" borderId="27" xfId="41" applyFont="1" applyBorder="1" applyAlignment="1" applyProtection="1">
      <alignment horizontal="left"/>
    </xf>
    <xf numFmtId="0" fontId="2" fillId="0" borderId="27" xfId="41" applyFont="1" applyBorder="1" applyProtection="1"/>
    <xf numFmtId="14" fontId="2" fillId="0" borderId="0" xfId="41" applyNumberFormat="1" applyFont="1" applyFill="1" applyBorder="1" applyAlignment="1" applyProtection="1">
      <alignment horizontal="center"/>
    </xf>
    <xf numFmtId="0" fontId="7" fillId="0" borderId="32" xfId="41" applyFont="1" applyBorder="1" applyProtection="1"/>
    <xf numFmtId="0" fontId="7" fillId="0" borderId="69" xfId="41" applyFont="1" applyBorder="1" applyAlignment="1" applyProtection="1">
      <alignment horizontal="left"/>
    </xf>
    <xf numFmtId="0" fontId="2" fillId="0" borderId="27" xfId="41" applyFont="1" applyFill="1" applyBorder="1" applyAlignment="1" applyProtection="1">
      <alignment horizontal="center"/>
      <protection locked="0"/>
    </xf>
    <xf numFmtId="0" fontId="2" fillId="0" borderId="27" xfId="41" applyFont="1" applyFill="1" applyBorder="1" applyAlignment="1" applyProtection="1">
      <alignment horizontal="left"/>
      <protection locked="0"/>
    </xf>
    <xf numFmtId="44" fontId="7" fillId="0" borderId="34" xfId="47" applyFont="1" applyFill="1" applyBorder="1" applyAlignment="1" applyProtection="1">
      <alignment wrapText="1"/>
    </xf>
    <xf numFmtId="44" fontId="7" fillId="0" borderId="59" xfId="47" applyFont="1" applyFill="1" applyBorder="1" applyAlignment="1" applyProtection="1">
      <alignment wrapText="1"/>
    </xf>
    <xf numFmtId="0" fontId="71" fillId="0" borderId="0" xfId="40" applyFont="1" applyAlignment="1" applyProtection="1">
      <alignment horizontal="left"/>
    </xf>
    <xf numFmtId="0" fontId="64" fillId="0" borderId="0" xfId="0" applyFont="1" applyBorder="1" applyAlignment="1">
      <alignment horizontal="left"/>
    </xf>
    <xf numFmtId="0" fontId="64" fillId="0" borderId="0" xfId="0" applyFont="1" applyBorder="1" applyAlignment="1">
      <alignment horizontal="left" vertical="top" wrapText="1"/>
    </xf>
    <xf numFmtId="0" fontId="64" fillId="0" borderId="0" xfId="0" applyFont="1" applyBorder="1"/>
    <xf numFmtId="0" fontId="64" fillId="0" borderId="0" xfId="0" applyFont="1" applyAlignment="1">
      <alignment horizontal="left" indent="1"/>
    </xf>
    <xf numFmtId="0" fontId="73" fillId="0" borderId="0" xfId="0" applyFont="1" applyBorder="1" applyAlignment="1">
      <alignment horizontal="left" vertical="top" wrapText="1"/>
    </xf>
    <xf numFmtId="0" fontId="64" fillId="0" borderId="0" xfId="0" applyFont="1" applyBorder="1" applyAlignment="1"/>
    <xf numFmtId="0" fontId="70" fillId="0" borderId="0" xfId="40" applyFont="1" applyAlignment="1" applyProtection="1">
      <alignment vertical="center"/>
    </xf>
    <xf numFmtId="0" fontId="70" fillId="0" borderId="0" xfId="40" applyFont="1" applyAlignment="1" applyProtection="1">
      <alignment horizontal="left" vertical="center"/>
    </xf>
    <xf numFmtId="0" fontId="70" fillId="0" borderId="83" xfId="40" applyFont="1" applyBorder="1" applyAlignment="1" applyProtection="1">
      <alignment horizontal="right" vertical="center" wrapText="1"/>
    </xf>
    <xf numFmtId="0" fontId="70" fillId="0" borderId="83" xfId="40" applyFont="1" applyBorder="1" applyAlignment="1" applyProtection="1">
      <alignment vertical="center"/>
    </xf>
    <xf numFmtId="44" fontId="70" fillId="0" borderId="40" xfId="40" applyNumberFormat="1" applyFont="1" applyBorder="1" applyAlignment="1" applyProtection="1">
      <alignment vertical="center"/>
    </xf>
    <xf numFmtId="0" fontId="2" fillId="0" borderId="57" xfId="41" applyFont="1" applyFill="1" applyBorder="1" applyAlignment="1" applyProtection="1">
      <alignment horizontal="left" vertical="center" wrapText="1"/>
    </xf>
    <xf numFmtId="4" fontId="1" fillId="0" borderId="62" xfId="41" applyNumberFormat="1" applyFont="1" applyFill="1" applyBorder="1" applyProtection="1"/>
    <xf numFmtId="169" fontId="1" fillId="0" borderId="29" xfId="43" applyNumberFormat="1" applyFont="1" applyFill="1" applyBorder="1" applyProtection="1"/>
    <xf numFmtId="169" fontId="1" fillId="0" borderId="27" xfId="41" applyNumberFormat="1" applyFont="1" applyFill="1" applyBorder="1" applyProtection="1"/>
    <xf numFmtId="0" fontId="81" fillId="0" borderId="0" xfId="0" applyFont="1" applyAlignment="1">
      <alignment vertical="center"/>
    </xf>
    <xf numFmtId="0" fontId="82" fillId="0" borderId="0" xfId="0" applyFont="1" applyAlignment="1">
      <alignment horizontal="left" vertical="center" wrapText="1" indent="4"/>
    </xf>
    <xf numFmtId="0" fontId="81" fillId="0" borderId="0" xfId="0" applyFont="1" applyAlignment="1">
      <alignment vertical="center" wrapText="1"/>
    </xf>
    <xf numFmtId="0" fontId="83" fillId="0" borderId="0" xfId="0" applyFont="1" applyBorder="1" applyAlignment="1">
      <alignment horizontal="left" vertical="top" wrapText="1"/>
    </xf>
    <xf numFmtId="0" fontId="4" fillId="0" borderId="65" xfId="41" applyFont="1" applyFill="1" applyBorder="1" applyAlignment="1" applyProtection="1">
      <alignment horizontal="centerContinuous" vertical="center" wrapText="1"/>
    </xf>
    <xf numFmtId="0" fontId="4" fillId="0" borderId="55" xfId="41" applyFont="1" applyFill="1" applyBorder="1" applyAlignment="1" applyProtection="1">
      <alignment horizontal="centerContinuous" vertical="center" wrapText="1"/>
    </xf>
    <xf numFmtId="0" fontId="2" fillId="0" borderId="50" xfId="41" applyFont="1" applyFill="1" applyBorder="1" applyAlignment="1" applyProtection="1">
      <alignment horizontal="center" vertical="center"/>
    </xf>
    <xf numFmtId="0" fontId="2" fillId="0" borderId="55" xfId="41" applyFont="1" applyFill="1" applyBorder="1" applyAlignment="1" applyProtection="1">
      <alignment horizontal="center" vertical="center"/>
    </xf>
    <xf numFmtId="0" fontId="1" fillId="0" borderId="50" xfId="41" applyFont="1" applyFill="1" applyBorder="1" applyAlignment="1" applyProtection="1">
      <alignment horizontal="center" vertical="center"/>
    </xf>
    <xf numFmtId="0" fontId="1" fillId="0" borderId="55" xfId="41" applyFont="1" applyFill="1" applyBorder="1" applyAlignment="1" applyProtection="1">
      <alignment horizontal="center" vertical="center"/>
    </xf>
    <xf numFmtId="0" fontId="1" fillId="0" borderId="49" xfId="41" applyFont="1" applyFill="1" applyBorder="1" applyAlignment="1" applyProtection="1">
      <alignment horizontal="center" vertical="center"/>
    </xf>
    <xf numFmtId="0" fontId="1" fillId="0" borderId="49" xfId="41" applyFont="1" applyFill="1" applyBorder="1" applyAlignment="1" applyProtection="1">
      <alignment horizontal="center" vertical="center" wrapText="1"/>
    </xf>
    <xf numFmtId="0" fontId="1" fillId="0" borderId="61" xfId="41" applyFont="1" applyFill="1" applyBorder="1" applyAlignment="1" applyProtection="1">
      <alignment horizontal="center" vertical="center"/>
    </xf>
    <xf numFmtId="0" fontId="1" fillId="0" borderId="66" xfId="41" applyFont="1" applyFill="1" applyBorder="1" applyProtection="1"/>
    <xf numFmtId="0" fontId="1" fillId="0" borderId="11" xfId="41" applyFont="1" applyFill="1" applyBorder="1" applyProtection="1"/>
    <xf numFmtId="0" fontId="1" fillId="0" borderId="12" xfId="41" applyFont="1" applyFill="1" applyBorder="1" applyProtection="1"/>
    <xf numFmtId="0" fontId="2" fillId="0" borderId="18" xfId="41" applyFont="1" applyFill="1" applyBorder="1" applyAlignment="1" applyProtection="1">
      <alignment horizontal="left"/>
    </xf>
    <xf numFmtId="0" fontId="1" fillId="0" borderId="27" xfId="41" applyFont="1" applyFill="1" applyBorder="1" applyAlignment="1" applyProtection="1">
      <alignment horizontal="left"/>
    </xf>
    <xf numFmtId="0" fontId="1" fillId="0" borderId="11" xfId="41" applyFont="1" applyFill="1" applyBorder="1" applyAlignment="1" applyProtection="1">
      <alignment horizontal="centerContinuous"/>
    </xf>
    <xf numFmtId="0" fontId="1" fillId="0" borderId="68" xfId="41" applyFont="1" applyFill="1" applyBorder="1" applyProtection="1"/>
    <xf numFmtId="0" fontId="1" fillId="0" borderId="75" xfId="41" applyFont="1" applyFill="1" applyBorder="1" applyProtection="1"/>
    <xf numFmtId="0" fontId="1" fillId="0" borderId="87" xfId="41" applyNumberFormat="1" applyFont="1" applyFill="1" applyBorder="1" applyAlignment="1" applyProtection="1">
      <alignment horizontal="left"/>
    </xf>
    <xf numFmtId="14" fontId="1" fillId="0" borderId="27" xfId="41" applyNumberFormat="1" applyFont="1" applyBorder="1" applyAlignment="1" applyProtection="1">
      <alignment horizontal="centerContinuous"/>
    </xf>
    <xf numFmtId="0" fontId="1" fillId="0" borderId="70" xfId="41" applyFont="1" applyFill="1" applyBorder="1" applyProtection="1"/>
    <xf numFmtId="14" fontId="1" fillId="0" borderId="14" xfId="41" applyNumberFormat="1" applyFont="1" applyFill="1" applyBorder="1" applyAlignment="1" applyProtection="1">
      <alignment horizontal="center"/>
    </xf>
    <xf numFmtId="0" fontId="1" fillId="0" borderId="14" xfId="41" applyFont="1" applyFill="1" applyBorder="1" applyProtection="1"/>
    <xf numFmtId="0" fontId="1" fillId="24" borderId="27" xfId="41" applyFont="1" applyFill="1" applyBorder="1" applyAlignment="1" applyProtection="1">
      <alignment wrapText="1"/>
      <protection locked="0"/>
    </xf>
    <xf numFmtId="0" fontId="1" fillId="0" borderId="67" xfId="41" applyFont="1" applyFill="1" applyBorder="1" applyProtection="1"/>
    <xf numFmtId="0" fontId="1" fillId="0" borderId="16" xfId="41" applyFont="1" applyFill="1" applyBorder="1" applyProtection="1"/>
    <xf numFmtId="0" fontId="1" fillId="0" borderId="17" xfId="41" applyFont="1" applyFill="1" applyBorder="1" applyProtection="1"/>
    <xf numFmtId="0" fontId="1" fillId="0" borderId="69" xfId="41" applyFont="1" applyFill="1" applyBorder="1" applyProtection="1"/>
    <xf numFmtId="0" fontId="1" fillId="0" borderId="0" xfId="41" applyFont="1" applyFill="1" applyBorder="1" applyProtection="1"/>
    <xf numFmtId="0" fontId="1" fillId="0" borderId="19" xfId="41" applyFont="1" applyFill="1" applyBorder="1" applyProtection="1"/>
    <xf numFmtId="0" fontId="1" fillId="0" borderId="20" xfId="41" applyFont="1" applyFill="1" applyBorder="1" applyProtection="1"/>
    <xf numFmtId="0" fontId="2" fillId="0" borderId="14" xfId="0" applyFont="1" applyFill="1" applyBorder="1" applyAlignment="1" applyProtection="1"/>
    <xf numFmtId="0" fontId="1" fillId="0" borderId="22" xfId="41" applyFont="1" applyFill="1" applyBorder="1" applyProtection="1"/>
    <xf numFmtId="0" fontId="1" fillId="0" borderId="30" xfId="41" applyFont="1" applyFill="1" applyBorder="1" applyProtection="1"/>
    <xf numFmtId="0" fontId="2" fillId="0" borderId="71" xfId="41" applyFont="1" applyFill="1" applyBorder="1" applyProtection="1"/>
    <xf numFmtId="0" fontId="1" fillId="0" borderId="21" xfId="41" applyFont="1" applyFill="1" applyBorder="1" applyProtection="1"/>
    <xf numFmtId="0" fontId="1" fillId="0" borderId="23" xfId="41" applyFont="1" applyFill="1" applyBorder="1" applyAlignment="1" applyProtection="1">
      <alignment horizontal="center" vertical="center"/>
    </xf>
    <xf numFmtId="0" fontId="6" fillId="0" borderId="23" xfId="41" applyFont="1" applyFill="1" applyBorder="1" applyAlignment="1" applyProtection="1">
      <alignment horizontal="center" vertical="center"/>
    </xf>
    <xf numFmtId="0" fontId="24" fillId="0" borderId="23" xfId="41" applyFont="1" applyFill="1" applyBorder="1" applyAlignment="1" applyProtection="1">
      <alignment horizontal="center" vertical="center"/>
    </xf>
    <xf numFmtId="0" fontId="6" fillId="0" borderId="72" xfId="41" applyFont="1" applyFill="1" applyBorder="1" applyAlignment="1" applyProtection="1">
      <alignment horizontal="center" vertical="center"/>
    </xf>
    <xf numFmtId="0" fontId="1" fillId="0" borderId="71" xfId="41" applyFont="1" applyFill="1" applyBorder="1" applyAlignment="1" applyProtection="1">
      <alignment horizontal="centerContinuous"/>
    </xf>
    <xf numFmtId="0" fontId="1" fillId="0" borderId="21" xfId="41" applyFont="1" applyFill="1" applyBorder="1" applyAlignment="1" applyProtection="1">
      <alignment horizontal="centerContinuous"/>
    </xf>
    <xf numFmtId="0" fontId="1" fillId="0" borderId="22" xfId="41" applyFont="1" applyFill="1" applyBorder="1" applyAlignment="1" applyProtection="1">
      <alignment horizontal="centerContinuous"/>
    </xf>
    <xf numFmtId="0" fontId="1" fillId="0" borderId="24" xfId="41" applyFont="1" applyFill="1" applyBorder="1" applyAlignment="1" applyProtection="1">
      <alignment horizontal="center" vertical="center"/>
    </xf>
    <xf numFmtId="0" fontId="1" fillId="0" borderId="20" xfId="41" applyFont="1" applyFill="1" applyBorder="1" applyAlignment="1" applyProtection="1">
      <alignment horizontal="center" vertical="center"/>
    </xf>
    <xf numFmtId="0" fontId="25" fillId="0" borderId="20" xfId="41" applyFont="1" applyFill="1" applyBorder="1" applyAlignment="1" applyProtection="1">
      <alignment horizontal="center" vertical="center"/>
    </xf>
    <xf numFmtId="0" fontId="1" fillId="0" borderId="30" xfId="41" applyFont="1" applyFill="1" applyBorder="1" applyAlignment="1" applyProtection="1">
      <alignment horizontal="center" vertical="center"/>
    </xf>
    <xf numFmtId="0" fontId="1" fillId="0" borderId="88" xfId="41" applyFont="1" applyFill="1" applyBorder="1" applyProtection="1">
      <protection hidden="1"/>
    </xf>
    <xf numFmtId="0" fontId="1" fillId="0" borderId="25" xfId="41" applyFont="1" applyFill="1" applyBorder="1" applyProtection="1">
      <protection hidden="1"/>
    </xf>
    <xf numFmtId="0" fontId="1" fillId="0" borderId="26" xfId="41" applyFont="1" applyFill="1" applyBorder="1" applyProtection="1">
      <protection hidden="1"/>
    </xf>
    <xf numFmtId="3" fontId="1" fillId="0" borderId="29" xfId="41" applyNumberFormat="1" applyFont="1" applyFill="1" applyBorder="1" applyProtection="1">
      <protection hidden="1"/>
    </xf>
    <xf numFmtId="4" fontId="1" fillId="0" borderId="62" xfId="41" applyNumberFormat="1" applyFont="1" applyFill="1" applyBorder="1" applyProtection="1">
      <protection hidden="1"/>
    </xf>
    <xf numFmtId="168" fontId="1" fillId="0" borderId="28" xfId="38" applyNumberFormat="1" applyFont="1" applyFill="1" applyBorder="1" applyProtection="1">
      <protection hidden="1"/>
    </xf>
    <xf numFmtId="3" fontId="25" fillId="0" borderId="29" xfId="41" applyNumberFormat="1" applyFont="1" applyFill="1" applyBorder="1" applyProtection="1">
      <protection hidden="1"/>
    </xf>
    <xf numFmtId="3" fontId="25" fillId="0" borderId="27" xfId="41" applyNumberFormat="1" applyFont="1" applyFill="1" applyBorder="1" applyProtection="1"/>
    <xf numFmtId="168" fontId="1" fillId="0" borderId="57" xfId="41" applyNumberFormat="1" applyFont="1" applyFill="1" applyBorder="1" applyProtection="1"/>
    <xf numFmtId="0" fontId="2" fillId="0" borderId="71" xfId="41" applyFont="1" applyFill="1" applyBorder="1" applyAlignment="1" applyProtection="1">
      <alignment vertical="center"/>
    </xf>
    <xf numFmtId="0" fontId="1" fillId="0" borderId="21" xfId="41" applyFont="1" applyFill="1" applyBorder="1" applyAlignment="1" applyProtection="1">
      <alignment vertical="center"/>
    </xf>
    <xf numFmtId="3" fontId="2" fillId="0" borderId="27" xfId="41" applyNumberFormat="1" applyFont="1" applyFill="1" applyBorder="1" applyAlignment="1" applyProtection="1">
      <alignment vertical="center"/>
    </xf>
    <xf numFmtId="3" fontId="26" fillId="1" borderId="27" xfId="41" applyNumberFormat="1" applyFont="1" applyFill="1" applyBorder="1" applyProtection="1"/>
    <xf numFmtId="41" fontId="2" fillId="0" borderId="22" xfId="38" applyFont="1" applyFill="1" applyBorder="1" applyAlignment="1" applyProtection="1">
      <alignment vertical="center"/>
    </xf>
    <xf numFmtId="41" fontId="26" fillId="0" borderId="22" xfId="38" applyFont="1" applyFill="1" applyBorder="1" applyAlignment="1" applyProtection="1">
      <alignment vertical="center"/>
    </xf>
    <xf numFmtId="41" fontId="2" fillId="0" borderId="47" xfId="38" applyFont="1" applyFill="1" applyBorder="1" applyAlignment="1" applyProtection="1">
      <alignment vertical="center"/>
    </xf>
    <xf numFmtId="0" fontId="1" fillId="0" borderId="27" xfId="41" applyFont="1" applyFill="1" applyBorder="1" applyProtection="1"/>
    <xf numFmtId="0" fontId="1" fillId="0" borderId="27" xfId="41" applyFont="1" applyFill="1" applyBorder="1" applyAlignment="1" applyProtection="1">
      <alignment horizontal="centerContinuous"/>
    </xf>
    <xf numFmtId="165" fontId="1" fillId="0" borderId="20" xfId="41" applyNumberFormat="1" applyFont="1" applyFill="1" applyBorder="1" applyProtection="1"/>
    <xf numFmtId="3" fontId="25" fillId="1" borderId="27" xfId="41" applyNumberFormat="1" applyFont="1" applyFill="1" applyBorder="1" applyProtection="1"/>
    <xf numFmtId="3" fontId="25" fillId="1" borderId="57" xfId="41" applyNumberFormat="1" applyFont="1" applyFill="1" applyBorder="1" applyProtection="1"/>
    <xf numFmtId="3" fontId="1" fillId="0" borderId="63" xfId="41" applyNumberFormat="1" applyFont="1" applyFill="1" applyBorder="1" applyProtection="1">
      <protection hidden="1"/>
    </xf>
    <xf numFmtId="37" fontId="1" fillId="0" borderId="89" xfId="41" applyNumberFormat="1" applyFont="1" applyFill="1" applyBorder="1" applyProtection="1">
      <protection hidden="1"/>
    </xf>
    <xf numFmtId="165" fontId="1" fillId="0" borderId="12" xfId="41" applyNumberFormat="1" applyFont="1" applyFill="1" applyBorder="1" applyProtection="1">
      <protection hidden="1"/>
    </xf>
    <xf numFmtId="3" fontId="25" fillId="0" borderId="63" xfId="41" applyNumberFormat="1" applyFont="1" applyFill="1" applyBorder="1" applyProtection="1">
      <protection hidden="1"/>
    </xf>
    <xf numFmtId="0" fontId="25" fillId="0" borderId="27" xfId="41" applyFont="1" applyFill="1" applyBorder="1" applyProtection="1"/>
    <xf numFmtId="37" fontId="1" fillId="0" borderId="62" xfId="41" applyNumberFormat="1" applyFont="1" applyFill="1" applyBorder="1" applyProtection="1">
      <protection hidden="1"/>
    </xf>
    <xf numFmtId="165" fontId="1" fillId="0" borderId="28" xfId="41" applyNumberFormat="1" applyFont="1" applyFill="1" applyBorder="1" applyProtection="1">
      <protection hidden="1"/>
    </xf>
    <xf numFmtId="3" fontId="1" fillId="0" borderId="24" xfId="41" applyNumberFormat="1" applyFont="1" applyFill="1" applyBorder="1" applyProtection="1">
      <protection hidden="1"/>
    </xf>
    <xf numFmtId="3" fontId="25" fillId="0" borderId="24" xfId="41" applyNumberFormat="1" applyFont="1" applyFill="1" applyBorder="1" applyProtection="1">
      <protection hidden="1"/>
    </xf>
    <xf numFmtId="0" fontId="1" fillId="0" borderId="90" xfId="41" applyFont="1" applyFill="1" applyBorder="1" applyProtection="1">
      <protection hidden="1"/>
    </xf>
    <xf numFmtId="0" fontId="1" fillId="0" borderId="14" xfId="41" applyFont="1" applyFill="1" applyBorder="1" applyProtection="1">
      <protection hidden="1"/>
    </xf>
    <xf numFmtId="1" fontId="1" fillId="0" borderId="29" xfId="41" applyNumberFormat="1" applyFont="1" applyFill="1" applyBorder="1" applyProtection="1">
      <protection hidden="1"/>
    </xf>
    <xf numFmtId="37" fontId="1" fillId="0" borderId="91" xfId="41" applyNumberFormat="1" applyFont="1" applyFill="1" applyBorder="1" applyProtection="1">
      <protection hidden="1"/>
    </xf>
    <xf numFmtId="165" fontId="25" fillId="0" borderId="28" xfId="41" applyNumberFormat="1" applyFont="1" applyFill="1" applyBorder="1" applyProtection="1">
      <protection hidden="1"/>
    </xf>
    <xf numFmtId="41" fontId="2" fillId="0" borderId="27" xfId="38" applyFont="1" applyFill="1" applyBorder="1" applyProtection="1"/>
    <xf numFmtId="41" fontId="26" fillId="0" borderId="27" xfId="38" applyFont="1" applyFill="1" applyBorder="1" applyProtection="1"/>
    <xf numFmtId="41" fontId="2" fillId="0" borderId="57" xfId="38" applyFont="1" applyFill="1" applyBorder="1" applyProtection="1"/>
    <xf numFmtId="165" fontId="3" fillId="0" borderId="22" xfId="41" applyNumberFormat="1" applyFill="1" applyBorder="1" applyProtection="1"/>
    <xf numFmtId="165" fontId="76" fillId="0" borderId="21" xfId="41" applyNumberFormat="1" applyFont="1" applyFill="1" applyBorder="1" applyProtection="1"/>
    <xf numFmtId="0" fontId="1" fillId="0" borderId="73" xfId="41" applyFont="1" applyFill="1" applyBorder="1" applyProtection="1"/>
    <xf numFmtId="169" fontId="1" fillId="0" borderId="29" xfId="43" applyNumberFormat="1" applyFont="1" applyFill="1" applyBorder="1" applyProtection="1">
      <protection hidden="1"/>
    </xf>
    <xf numFmtId="0" fontId="1" fillId="0" borderId="28" xfId="41" applyFont="1" applyFill="1" applyBorder="1" applyProtection="1"/>
    <xf numFmtId="0" fontId="1" fillId="0" borderId="71" xfId="41" applyFont="1" applyFill="1" applyBorder="1" applyProtection="1"/>
    <xf numFmtId="165" fontId="2" fillId="0" borderId="27" xfId="41" applyNumberFormat="1" applyFont="1" applyFill="1" applyBorder="1" applyProtection="1">
      <protection hidden="1"/>
    </xf>
    <xf numFmtId="41" fontId="2" fillId="0" borderId="22" xfId="38" applyFont="1" applyFill="1" applyBorder="1" applyProtection="1">
      <protection hidden="1"/>
    </xf>
    <xf numFmtId="41" fontId="26" fillId="0" borderId="22" xfId="38" applyFont="1" applyFill="1" applyBorder="1" applyProtection="1"/>
    <xf numFmtId="3" fontId="26" fillId="0" borderId="22" xfId="38" applyNumberFormat="1" applyFont="1" applyFill="1" applyBorder="1" applyProtection="1"/>
    <xf numFmtId="41" fontId="2" fillId="0" borderId="47" xfId="38" applyFont="1" applyFill="1" applyBorder="1" applyProtection="1"/>
    <xf numFmtId="0" fontId="8" fillId="0" borderId="71" xfId="41" applyFont="1" applyFill="1" applyBorder="1" applyProtection="1"/>
    <xf numFmtId="0" fontId="1" fillId="0" borderId="27" xfId="41" applyFont="1" applyFill="1" applyBorder="1" applyAlignment="1" applyProtection="1">
      <alignment horizontal="center" vertical="center" wrapText="1"/>
    </xf>
    <xf numFmtId="0" fontId="1" fillId="0" borderId="27" xfId="41" applyFont="1" applyFill="1" applyBorder="1" applyAlignment="1" applyProtection="1">
      <alignment horizontal="center" vertical="center"/>
    </xf>
    <xf numFmtId="165" fontId="1" fillId="0" borderId="27" xfId="41" applyNumberFormat="1" applyFont="1" applyFill="1" applyBorder="1" applyProtection="1"/>
    <xf numFmtId="3" fontId="25" fillId="1" borderId="19" xfId="41" applyNumberFormat="1" applyFont="1" applyFill="1" applyBorder="1" applyProtection="1"/>
    <xf numFmtId="3" fontId="25" fillId="0" borderId="21" xfId="41" applyNumberFormat="1" applyFont="1" applyFill="1" applyBorder="1" applyProtection="1"/>
    <xf numFmtId="0" fontId="1" fillId="0" borderId="47" xfId="41" applyFont="1" applyFill="1" applyBorder="1" applyProtection="1"/>
    <xf numFmtId="41" fontId="1" fillId="0" borderId="29" xfId="41" applyNumberFormat="1" applyFont="1" applyFill="1" applyBorder="1" applyProtection="1"/>
    <xf numFmtId="9" fontId="1" fillId="0" borderId="29" xfId="43" applyFont="1" applyFill="1" applyBorder="1" applyProtection="1">
      <protection hidden="1"/>
    </xf>
    <xf numFmtId="3" fontId="1" fillId="0" borderId="57" xfId="41" applyNumberFormat="1" applyFont="1" applyFill="1" applyBorder="1" applyProtection="1"/>
    <xf numFmtId="165" fontId="1" fillId="0" borderId="29" xfId="41" applyNumberFormat="1" applyFont="1" applyFill="1" applyBorder="1" applyProtection="1">
      <protection hidden="1"/>
    </xf>
    <xf numFmtId="0" fontId="1" fillId="0" borderId="75" xfId="41" applyFont="1" applyFill="1" applyBorder="1" applyAlignment="1" applyProtection="1">
      <alignment horizontal="left"/>
    </xf>
    <xf numFmtId="41" fontId="1" fillId="0" borderId="29" xfId="41" applyNumberFormat="1" applyFont="1" applyFill="1" applyBorder="1" applyAlignment="1" applyProtection="1">
      <alignment horizontal="right"/>
    </xf>
    <xf numFmtId="0" fontId="1" fillId="0" borderId="24" xfId="41" applyFont="1" applyFill="1" applyBorder="1" applyProtection="1"/>
    <xf numFmtId="0" fontId="1" fillId="0" borderId="24" xfId="41" applyFont="1" applyFill="1" applyBorder="1" applyProtection="1">
      <protection hidden="1"/>
    </xf>
    <xf numFmtId="165" fontId="1" fillId="0" borderId="24" xfId="41" applyNumberFormat="1" applyFont="1" applyFill="1" applyBorder="1" applyProtection="1">
      <protection hidden="1"/>
    </xf>
    <xf numFmtId="0" fontId="1" fillId="0" borderId="22" xfId="41" applyFont="1" applyFill="1" applyBorder="1" applyProtection="1">
      <protection hidden="1"/>
    </xf>
    <xf numFmtId="41" fontId="1" fillId="0" borderId="22" xfId="38" applyFont="1" applyFill="1" applyBorder="1" applyProtection="1">
      <protection hidden="1"/>
    </xf>
    <xf numFmtId="41" fontId="1" fillId="0" borderId="47" xfId="38" applyFont="1" applyFill="1" applyBorder="1" applyProtection="1"/>
    <xf numFmtId="0" fontId="1" fillId="0" borderId="71" xfId="41" quotePrefix="1" applyFont="1" applyFill="1" applyBorder="1" applyAlignment="1" applyProtection="1">
      <alignment horizontal="left"/>
    </xf>
    <xf numFmtId="0" fontId="1" fillId="0" borderId="22" xfId="41" applyFont="1" applyFill="1" applyBorder="1" applyAlignment="1" applyProtection="1">
      <alignment horizontal="centerContinuous"/>
      <protection hidden="1"/>
    </xf>
    <xf numFmtId="165" fontId="1" fillId="0" borderId="20" xfId="41" applyNumberFormat="1" applyFont="1" applyFill="1" applyBorder="1" applyProtection="1">
      <protection hidden="1"/>
    </xf>
    <xf numFmtId="0" fontId="1" fillId="0" borderId="57" xfId="41" applyFont="1" applyFill="1" applyBorder="1" applyProtection="1"/>
    <xf numFmtId="3" fontId="1" fillId="0" borderId="27" xfId="41" applyNumberFormat="1" applyFont="1" applyFill="1" applyBorder="1" applyProtection="1">
      <protection hidden="1"/>
    </xf>
    <xf numFmtId="3" fontId="25" fillId="0" borderId="27" xfId="41" applyNumberFormat="1" applyFont="1" applyFill="1" applyBorder="1" applyProtection="1">
      <protection hidden="1"/>
    </xf>
    <xf numFmtId="41" fontId="1" fillId="0" borderId="30" xfId="38" applyFont="1" applyFill="1" applyBorder="1" applyProtection="1"/>
    <xf numFmtId="0" fontId="77" fillId="0" borderId="71" xfId="41" applyFont="1" applyFill="1" applyBorder="1" applyProtection="1"/>
    <xf numFmtId="0" fontId="77" fillId="0" borderId="21" xfId="41" applyFont="1" applyFill="1" applyBorder="1" applyProtection="1"/>
    <xf numFmtId="0" fontId="77" fillId="0" borderId="22" xfId="41" applyFont="1" applyFill="1" applyBorder="1" applyProtection="1">
      <protection hidden="1"/>
    </xf>
    <xf numFmtId="3" fontId="77" fillId="0" borderId="27" xfId="41" applyNumberFormat="1" applyFont="1" applyFill="1" applyBorder="1" applyProtection="1">
      <protection hidden="1"/>
    </xf>
    <xf numFmtId="3" fontId="78" fillId="0" borderId="27" xfId="41" applyNumberFormat="1" applyFont="1" applyFill="1" applyBorder="1" applyProtection="1">
      <protection hidden="1"/>
    </xf>
    <xf numFmtId="3" fontId="79" fillId="0" borderId="57" xfId="41" applyNumberFormat="1" applyFont="1" applyFill="1" applyBorder="1" applyProtection="1">
      <protection hidden="1"/>
    </xf>
    <xf numFmtId="0" fontId="1" fillId="0" borderId="70" xfId="41" applyFont="1" applyFill="1" applyBorder="1" applyAlignment="1" applyProtection="1">
      <alignment horizontal="left"/>
    </xf>
    <xf numFmtId="0" fontId="1" fillId="0" borderId="21" xfId="41" applyFont="1" applyFill="1" applyBorder="1" applyProtection="1">
      <protection hidden="1"/>
    </xf>
    <xf numFmtId="165" fontId="1" fillId="0" borderId="27" xfId="41" applyNumberFormat="1" applyFont="1" applyFill="1" applyBorder="1" applyProtection="1">
      <protection hidden="1"/>
    </xf>
    <xf numFmtId="41" fontId="1" fillId="0" borderId="27" xfId="41" applyNumberFormat="1" applyFont="1" applyFill="1" applyBorder="1" applyProtection="1">
      <protection hidden="1"/>
    </xf>
    <xf numFmtId="41" fontId="1" fillId="0" borderId="57" xfId="41" applyNumberFormat="1" applyFont="1" applyFill="1" applyBorder="1" applyProtection="1"/>
    <xf numFmtId="41" fontId="1" fillId="0" borderId="0" xfId="41" applyNumberFormat="1" applyFont="1" applyProtection="1"/>
    <xf numFmtId="0" fontId="1" fillId="0" borderId="71" xfId="41" applyFont="1" applyFill="1" applyBorder="1" applyAlignment="1" applyProtection="1">
      <alignment horizontal="left"/>
    </xf>
    <xf numFmtId="0" fontId="2" fillId="0" borderId="76" xfId="41" applyFont="1" applyFill="1" applyBorder="1" applyProtection="1"/>
    <xf numFmtId="0" fontId="2" fillId="0" borderId="77" xfId="41" applyFont="1" applyFill="1" applyBorder="1" applyProtection="1"/>
    <xf numFmtId="0" fontId="2" fillId="0" borderId="77" xfId="41" applyFont="1" applyFill="1" applyBorder="1" applyProtection="1">
      <protection hidden="1"/>
    </xf>
    <xf numFmtId="41" fontId="2" fillId="0" borderId="34" xfId="41" applyNumberFormat="1" applyFont="1" applyFill="1" applyBorder="1" applyProtection="1">
      <protection hidden="1"/>
    </xf>
    <xf numFmtId="3" fontId="25" fillId="1" borderId="58" xfId="41" applyNumberFormat="1" applyFont="1" applyFill="1" applyBorder="1" applyProtection="1"/>
    <xf numFmtId="41" fontId="2" fillId="0" borderId="59" xfId="41" applyNumberFormat="1" applyFont="1" applyFill="1" applyBorder="1" applyProtection="1"/>
    <xf numFmtId="1" fontId="1" fillId="0" borderId="88" xfId="41" applyNumberFormat="1" applyFont="1" applyFill="1" applyBorder="1" applyProtection="1">
      <protection hidden="1"/>
    </xf>
    <xf numFmtId="3" fontId="1" fillId="24" borderId="29" xfId="41" applyNumberFormat="1" applyFont="1" applyFill="1" applyBorder="1" applyProtection="1">
      <protection locked="0"/>
    </xf>
    <xf numFmtId="4" fontId="25" fillId="0" borderId="27" xfId="41" applyNumberFormat="1" applyFont="1" applyFill="1" applyBorder="1" applyProtection="1"/>
    <xf numFmtId="3" fontId="84" fillId="0" borderId="29" xfId="41" applyNumberFormat="1" applyFont="1" applyFill="1" applyBorder="1" applyProtection="1">
      <protection hidden="1"/>
    </xf>
    <xf numFmtId="3" fontId="84" fillId="1" borderId="27" xfId="41" applyNumberFormat="1" applyFont="1" applyFill="1" applyBorder="1" applyProtection="1"/>
    <xf numFmtId="3" fontId="84" fillId="0" borderId="22" xfId="41" applyNumberFormat="1" applyFont="1" applyFill="1" applyBorder="1" applyProtection="1"/>
    <xf numFmtId="41" fontId="84" fillId="0" borderId="22" xfId="38" applyFont="1" applyFill="1" applyBorder="1" applyProtection="1">
      <protection hidden="1"/>
    </xf>
    <xf numFmtId="0" fontId="84" fillId="0" borderId="27" xfId="41" applyFont="1" applyFill="1" applyBorder="1" applyProtection="1"/>
    <xf numFmtId="3" fontId="84" fillId="0" borderId="27" xfId="41" applyNumberFormat="1" applyFont="1" applyFill="1" applyBorder="1" applyProtection="1">
      <protection hidden="1"/>
    </xf>
    <xf numFmtId="41" fontId="84" fillId="0" borderId="27" xfId="41" applyNumberFormat="1" applyFont="1" applyFill="1" applyBorder="1" applyProtection="1">
      <protection hidden="1"/>
    </xf>
    <xf numFmtId="41" fontId="85" fillId="0" borderId="34" xfId="41" applyNumberFormat="1" applyFont="1" applyFill="1" applyBorder="1" applyProtection="1">
      <protection hidden="1"/>
    </xf>
    <xf numFmtId="0" fontId="86" fillId="0" borderId="0" xfId="40" applyFont="1" applyBorder="1" applyProtection="1"/>
    <xf numFmtId="44" fontId="84" fillId="0" borderId="27" xfId="47" applyFont="1" applyFill="1" applyBorder="1" applyAlignment="1" applyProtection="1">
      <alignment wrapText="1"/>
    </xf>
    <xf numFmtId="44" fontId="80" fillId="0" borderId="83" xfId="40" applyNumberFormat="1" applyFont="1" applyBorder="1" applyAlignment="1" applyProtection="1">
      <alignment wrapText="1"/>
    </xf>
    <xf numFmtId="44" fontId="87" fillId="0" borderId="40" xfId="40" applyNumberFormat="1" applyFont="1" applyBorder="1" applyAlignment="1" applyProtection="1">
      <alignment vertical="center"/>
    </xf>
    <xf numFmtId="1" fontId="84" fillId="0" borderId="88" xfId="41" applyNumberFormat="1" applyFont="1" applyFill="1" applyBorder="1" applyProtection="1">
      <protection hidden="1"/>
    </xf>
    <xf numFmtId="168" fontId="84" fillId="0" borderId="57" xfId="41" applyNumberFormat="1" applyFont="1" applyFill="1" applyBorder="1" applyProtection="1"/>
    <xf numFmtId="165" fontId="84" fillId="0" borderId="28" xfId="41" applyNumberFormat="1" applyFont="1" applyFill="1" applyBorder="1" applyProtection="1">
      <protection hidden="1"/>
    </xf>
    <xf numFmtId="41" fontId="85" fillId="0" borderId="27" xfId="38" applyFont="1" applyFill="1" applyBorder="1" applyProtection="1"/>
    <xf numFmtId="41" fontId="85" fillId="0" borderId="57" xfId="38" applyFont="1" applyFill="1" applyBorder="1" applyProtection="1"/>
    <xf numFmtId="165" fontId="88" fillId="0" borderId="21" xfId="41" applyNumberFormat="1" applyFont="1" applyFill="1" applyBorder="1" applyProtection="1"/>
    <xf numFmtId="0" fontId="84" fillId="0" borderId="73" xfId="41" applyFont="1" applyFill="1" applyBorder="1" applyProtection="1"/>
    <xf numFmtId="3" fontId="84" fillId="1" borderId="57" xfId="41" applyNumberFormat="1" applyFont="1" applyFill="1" applyBorder="1" applyProtection="1"/>
    <xf numFmtId="1" fontId="1" fillId="0" borderId="92" xfId="41" applyNumberFormat="1" applyFont="1" applyFill="1" applyBorder="1" applyProtection="1">
      <protection hidden="1"/>
    </xf>
    <xf numFmtId="1" fontId="1" fillId="0" borderId="93" xfId="41" applyNumberFormat="1" applyFont="1" applyFill="1" applyBorder="1" applyProtection="1">
      <protection hidden="1"/>
    </xf>
    <xf numFmtId="1" fontId="1" fillId="0" borderId="94" xfId="41" applyNumberFormat="1" applyFont="1" applyFill="1" applyBorder="1" applyProtection="1">
      <protection hidden="1"/>
    </xf>
    <xf numFmtId="1" fontId="2" fillId="0" borderId="88" xfId="41" applyNumberFormat="1" applyFont="1" applyFill="1" applyBorder="1" applyProtection="1">
      <protection hidden="1"/>
    </xf>
    <xf numFmtId="3" fontId="84" fillId="0" borderId="27" xfId="41" applyNumberFormat="1" applyFont="1" applyFill="1" applyBorder="1" applyProtection="1"/>
    <xf numFmtId="3" fontId="85" fillId="0" borderId="22" xfId="38" applyNumberFormat="1" applyFont="1" applyFill="1" applyBorder="1" applyProtection="1"/>
    <xf numFmtId="41" fontId="85" fillId="0" borderId="22" xfId="38" applyFont="1" applyFill="1" applyBorder="1" applyProtection="1"/>
    <xf numFmtId="3" fontId="84" fillId="0" borderId="21" xfId="41" applyNumberFormat="1" applyFont="1" applyFill="1" applyBorder="1" applyProtection="1"/>
    <xf numFmtId="41" fontId="85" fillId="0" borderId="22" xfId="38" applyFont="1" applyFill="1" applyBorder="1" applyAlignment="1" applyProtection="1">
      <alignment vertical="center"/>
    </xf>
    <xf numFmtId="0" fontId="84" fillId="0" borderId="20" xfId="41" applyFont="1" applyFill="1" applyBorder="1" applyAlignment="1" applyProtection="1">
      <alignment horizontal="center" vertical="center"/>
    </xf>
    <xf numFmtId="165" fontId="85" fillId="0" borderId="27" xfId="41" applyNumberFormat="1" applyFont="1" applyFill="1" applyBorder="1" applyProtection="1">
      <protection hidden="1"/>
    </xf>
    <xf numFmtId="3" fontId="25" fillId="0" borderId="19" xfId="41" applyNumberFormat="1" applyFont="1" applyFill="1" applyBorder="1" applyProtection="1"/>
    <xf numFmtId="0" fontId="1" fillId="0" borderId="0" xfId="41" applyFont="1" applyFill="1" applyProtection="1"/>
    <xf numFmtId="165" fontId="84" fillId="0" borderId="27" xfId="41" applyNumberFormat="1" applyFont="1" applyFill="1" applyBorder="1" applyProtection="1">
      <protection hidden="1"/>
    </xf>
    <xf numFmtId="41" fontId="1" fillId="0" borderId="0" xfId="41" applyNumberFormat="1" applyFont="1" applyFill="1" applyProtection="1"/>
    <xf numFmtId="0" fontId="84" fillId="0" borderId="24" xfId="41" applyFont="1" applyFill="1" applyBorder="1" applyProtection="1"/>
    <xf numFmtId="3" fontId="25" fillId="0" borderId="58" xfId="41" applyNumberFormat="1" applyFont="1" applyFill="1" applyBorder="1" applyProtection="1"/>
    <xf numFmtId="41" fontId="26" fillId="0" borderId="34" xfId="41" applyNumberFormat="1" applyFont="1" applyFill="1" applyBorder="1" applyProtection="1"/>
    <xf numFmtId="0" fontId="2" fillId="0" borderId="0" xfId="41" applyFont="1" applyFill="1" applyProtection="1"/>
    <xf numFmtId="0" fontId="44" fillId="0" borderId="0" xfId="40" applyAlignment="1" applyProtection="1">
      <alignment horizontal="center"/>
    </xf>
    <xf numFmtId="0" fontId="56" fillId="0" borderId="42" xfId="40" applyFont="1" applyBorder="1" applyAlignment="1" applyProtection="1">
      <alignment horizontal="center" vertical="center" wrapText="1"/>
    </xf>
    <xf numFmtId="0" fontId="80" fillId="0" borderId="41" xfId="40" applyFont="1" applyBorder="1" applyAlignment="1" applyProtection="1">
      <alignment horizontal="center" vertical="center" wrapText="1"/>
    </xf>
    <xf numFmtId="0" fontId="56" fillId="0" borderId="37" xfId="40" applyFont="1" applyBorder="1" applyAlignment="1" applyProtection="1">
      <alignment horizontal="center" vertical="center" wrapText="1"/>
    </xf>
    <xf numFmtId="172" fontId="1" fillId="0" borderId="29" xfId="41" applyNumberFormat="1" applyFont="1" applyFill="1" applyBorder="1" applyProtection="1"/>
    <xf numFmtId="0" fontId="1" fillId="0" borderId="46" xfId="41" applyFont="1" applyBorder="1" applyAlignment="1" applyProtection="1">
      <alignment horizontal="center" vertical="center"/>
    </xf>
    <xf numFmtId="0" fontId="2" fillId="24" borderId="10" xfId="41" applyFont="1" applyFill="1" applyBorder="1" applyAlignment="1" applyProtection="1">
      <alignment horizontal="left" vertical="center" wrapText="1"/>
      <protection locked="0"/>
    </xf>
    <xf numFmtId="0" fontId="2" fillId="24" borderId="60" xfId="41" applyFont="1" applyFill="1" applyBorder="1" applyAlignment="1" applyProtection="1">
      <alignment horizontal="left" vertical="center" wrapText="1"/>
      <protection locked="0"/>
    </xf>
    <xf numFmtId="0" fontId="2" fillId="24" borderId="57" xfId="41" applyFont="1" applyFill="1" applyBorder="1" applyAlignment="1" applyProtection="1">
      <alignment horizontal="center" wrapText="1"/>
      <protection locked="0"/>
    </xf>
    <xf numFmtId="0" fontId="2" fillId="24" borderId="57" xfId="41" applyFont="1" applyFill="1" applyBorder="1" applyAlignment="1" applyProtection="1">
      <alignment horizontal="center" vertical="center" wrapText="1"/>
      <protection locked="0"/>
    </xf>
    <xf numFmtId="0" fontId="2" fillId="0" borderId="27" xfId="41" applyFont="1" applyBorder="1" applyAlignment="1" applyProtection="1">
      <alignment horizontal="left" vertical="center"/>
      <protection locked="0"/>
    </xf>
    <xf numFmtId="0" fontId="2" fillId="0" borderId="27" xfId="41" applyFont="1" applyBorder="1" applyAlignment="1" applyProtection="1">
      <alignment horizontal="left" vertical="center"/>
    </xf>
    <xf numFmtId="0" fontId="56" fillId="0" borderId="41" xfId="40" applyFont="1" applyBorder="1" applyAlignment="1" applyProtection="1">
      <alignment horizontal="center" vertical="center" wrapText="1"/>
    </xf>
    <xf numFmtId="0" fontId="63" fillId="0" borderId="23" xfId="40" applyFont="1" applyBorder="1" applyAlignment="1" applyProtection="1">
      <alignment horizontal="center"/>
    </xf>
    <xf numFmtId="9" fontId="70" fillId="0" borderId="40" xfId="43" applyFont="1" applyBorder="1" applyAlignment="1" applyProtection="1">
      <alignment vertical="center"/>
    </xf>
    <xf numFmtId="44" fontId="56" fillId="0" borderId="84" xfId="40" applyNumberFormat="1" applyFont="1" applyBorder="1" applyAlignment="1" applyProtection="1">
      <alignment wrapText="1"/>
    </xf>
    <xf numFmtId="9" fontId="56" fillId="0" borderId="60" xfId="43" applyFont="1" applyBorder="1" applyAlignment="1" applyProtection="1">
      <alignment wrapText="1"/>
    </xf>
    <xf numFmtId="0" fontId="56" fillId="0" borderId="55" xfId="40" applyFont="1" applyBorder="1" applyAlignment="1" applyProtection="1">
      <alignment horizontal="center" vertical="center" wrapText="1"/>
    </xf>
    <xf numFmtId="0" fontId="56" fillId="0" borderId="36" xfId="40" applyFont="1" applyBorder="1" applyAlignment="1" applyProtection="1">
      <alignment horizontal="center" vertical="center" wrapText="1"/>
    </xf>
    <xf numFmtId="9" fontId="7" fillId="0" borderId="57" xfId="43" applyFont="1" applyFill="1" applyBorder="1" applyAlignment="1" applyProtection="1">
      <alignment wrapText="1"/>
    </xf>
    <xf numFmtId="0" fontId="4" fillId="0" borderId="52" xfId="41" applyFont="1" applyBorder="1" applyAlignment="1" applyProtection="1">
      <alignment horizontal="centerContinuous" vertical="center" wrapText="1"/>
    </xf>
    <xf numFmtId="0" fontId="4" fillId="0" borderId="22" xfId="41" applyFont="1" applyBorder="1" applyAlignment="1" applyProtection="1">
      <alignment horizontal="centerContinuous" vertical="center" wrapText="1"/>
    </xf>
    <xf numFmtId="0" fontId="5" fillId="0" borderId="27" xfId="41" applyFont="1" applyBorder="1" applyAlignment="1" applyProtection="1">
      <alignment horizontal="center" vertical="center"/>
    </xf>
    <xf numFmtId="0" fontId="1" fillId="0" borderId="52" xfId="41" applyFont="1" applyBorder="1" applyAlignment="1" applyProtection="1">
      <alignment horizontal="center" vertical="center"/>
    </xf>
    <xf numFmtId="0" fontId="1" fillId="0" borderId="47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" vertical="center" wrapText="1"/>
    </xf>
    <xf numFmtId="0" fontId="1" fillId="0" borderId="22" xfId="41" applyFont="1" applyBorder="1" applyAlignment="1" applyProtection="1">
      <alignment horizontal="center" vertical="center"/>
    </xf>
    <xf numFmtId="0" fontId="7" fillId="0" borderId="27" xfId="41" applyFont="1" applyBorder="1" applyProtection="1"/>
    <xf numFmtId="0" fontId="7" fillId="0" borderId="101" xfId="41" applyFont="1" applyBorder="1" applyAlignment="1" applyProtection="1">
      <alignment horizontal="left"/>
    </xf>
    <xf numFmtId="0" fontId="1" fillId="0" borderId="101" xfId="41" applyFont="1" applyBorder="1" applyProtection="1"/>
    <xf numFmtId="0" fontId="1" fillId="0" borderId="15" xfId="41" applyFont="1" applyBorder="1" applyProtection="1"/>
    <xf numFmtId="0" fontId="5" fillId="0" borderId="52" xfId="41" applyFont="1" applyBorder="1" applyProtection="1"/>
    <xf numFmtId="0" fontId="6" fillId="0" borderId="23" xfId="41" applyFont="1" applyBorder="1" applyAlignment="1" applyProtection="1">
      <alignment horizontal="center" vertical="center"/>
    </xf>
    <xf numFmtId="0" fontId="1" fillId="0" borderId="52" xfId="41" applyFont="1" applyBorder="1" applyAlignment="1" applyProtection="1">
      <alignment horizontal="centerContinuous"/>
    </xf>
    <xf numFmtId="1" fontId="1" fillId="24" borderId="27" xfId="41" applyNumberFormat="1" applyFont="1" applyFill="1" applyBorder="1" applyProtection="1">
      <protection locked="0"/>
    </xf>
    <xf numFmtId="2" fontId="1" fillId="30" borderId="27" xfId="41" applyNumberFormat="1" applyFont="1" applyFill="1" applyBorder="1" applyProtection="1"/>
    <xf numFmtId="1" fontId="7" fillId="24" borderId="27" xfId="41" applyNumberFormat="1" applyFont="1" applyFill="1" applyBorder="1" applyProtection="1">
      <protection locked="0"/>
    </xf>
    <xf numFmtId="0" fontId="5" fillId="0" borderId="52" xfId="41" applyFont="1" applyBorder="1" applyAlignment="1" applyProtection="1">
      <alignment vertical="center"/>
    </xf>
    <xf numFmtId="2" fontId="2" fillId="0" borderId="22" xfId="38" applyNumberFormat="1" applyFont="1" applyBorder="1" applyAlignment="1" applyProtection="1">
      <alignment vertical="center"/>
    </xf>
    <xf numFmtId="0" fontId="1" fillId="1" borderId="17" xfId="41" applyFont="1" applyFill="1" applyBorder="1" applyProtection="1"/>
    <xf numFmtId="4" fontId="1" fillId="30" borderId="27" xfId="41" applyNumberFormat="1" applyFont="1" applyFill="1" applyBorder="1" applyProtection="1"/>
    <xf numFmtId="0" fontId="1" fillId="0" borderId="102" xfId="41" applyFont="1" applyBorder="1" applyProtection="1"/>
    <xf numFmtId="0" fontId="7" fillId="0" borderId="15" xfId="41" applyFont="1" applyBorder="1" applyProtection="1"/>
    <xf numFmtId="4" fontId="2" fillId="0" borderId="27" xfId="38" applyNumberFormat="1" applyFont="1" applyBorder="1" applyProtection="1"/>
    <xf numFmtId="0" fontId="1" fillId="0" borderId="18" xfId="41" applyFont="1" applyBorder="1" applyProtection="1"/>
    <xf numFmtId="0" fontId="1" fillId="0" borderId="13" xfId="41" applyFont="1" applyBorder="1" applyProtection="1"/>
    <xf numFmtId="4" fontId="1" fillId="1" borderId="17" xfId="41" applyNumberFormat="1" applyFont="1" applyFill="1" applyBorder="1" applyProtection="1"/>
    <xf numFmtId="0" fontId="7" fillId="0" borderId="52" xfId="41" applyFont="1" applyBorder="1" applyProtection="1"/>
    <xf numFmtId="4" fontId="2" fillId="0" borderId="22" xfId="38" applyNumberFormat="1" applyFont="1" applyBorder="1" applyProtection="1"/>
    <xf numFmtId="0" fontId="8" fillId="0" borderId="52" xfId="41" applyFont="1" applyBorder="1" applyProtection="1"/>
    <xf numFmtId="0" fontId="2" fillId="0" borderId="52" xfId="41" applyFont="1" applyBorder="1" applyAlignment="1" applyProtection="1">
      <alignment vertical="center"/>
    </xf>
    <xf numFmtId="0" fontId="1" fillId="0" borderId="52" xfId="41" applyFont="1" applyBorder="1" applyProtection="1"/>
    <xf numFmtId="0" fontId="1" fillId="0" borderId="52" xfId="41" quotePrefix="1" applyFont="1" applyBorder="1" applyAlignment="1" applyProtection="1">
      <alignment horizontal="left"/>
    </xf>
    <xf numFmtId="4" fontId="1" fillId="0" borderId="20" xfId="38" applyNumberFormat="1" applyFont="1" applyBorder="1" applyProtection="1"/>
    <xf numFmtId="0" fontId="1" fillId="0" borderId="52" xfId="41" applyFont="1" applyBorder="1" applyAlignment="1" applyProtection="1">
      <alignment horizontal="left"/>
    </xf>
    <xf numFmtId="4" fontId="1" fillId="0" borderId="27" xfId="41" applyNumberFormat="1" applyFont="1" applyBorder="1" applyProtection="1"/>
    <xf numFmtId="0" fontId="2" fillId="0" borderId="52" xfId="41" applyFont="1" applyBorder="1" applyProtection="1"/>
    <xf numFmtId="4" fontId="2" fillId="0" borderId="57" xfId="41" applyNumberFormat="1" applyFont="1" applyBorder="1" applyProtection="1"/>
    <xf numFmtId="3" fontId="27" fillId="1" borderId="20" xfId="41" applyNumberFormat="1" applyFont="1" applyFill="1" applyBorder="1" applyProtection="1"/>
    <xf numFmtId="4" fontId="26" fillId="0" borderId="27" xfId="41" applyNumberFormat="1" applyFont="1" applyBorder="1" applyProtection="1"/>
    <xf numFmtId="0" fontId="63" fillId="0" borderId="0" xfId="0" applyFont="1" applyBorder="1" applyAlignment="1">
      <alignment horizontal="left" vertical="top" wrapText="1"/>
    </xf>
    <xf numFmtId="0" fontId="2" fillId="0" borderId="0" xfId="0" applyFont="1"/>
    <xf numFmtId="0" fontId="91" fillId="0" borderId="0" xfId="0" applyFont="1" applyBorder="1" applyAlignment="1">
      <alignment horizontal="left" vertical="top" wrapText="1"/>
    </xf>
    <xf numFmtId="0" fontId="91" fillId="33" borderId="27" xfId="0" applyFont="1" applyFill="1" applyBorder="1" applyAlignment="1">
      <alignment horizontal="left" vertical="top" wrapText="1"/>
    </xf>
    <xf numFmtId="0" fontId="92" fillId="0" borderId="0" xfId="0" applyFont="1" applyAlignment="1">
      <alignment horizontal="justify" vertical="center"/>
    </xf>
    <xf numFmtId="0" fontId="92" fillId="0" borderId="0" xfId="0" applyFont="1"/>
    <xf numFmtId="0" fontId="63" fillId="0" borderId="24" xfId="40" applyFont="1" applyBorder="1" applyAlignment="1" applyProtection="1">
      <alignment horizontal="center"/>
    </xf>
    <xf numFmtId="0" fontId="44" fillId="24" borderId="24" xfId="40" applyFont="1" applyFill="1" applyBorder="1" applyAlignment="1" applyProtection="1">
      <alignment horizontal="center"/>
      <protection locked="0"/>
    </xf>
    <xf numFmtId="1" fontId="1" fillId="0" borderId="25" xfId="41" applyNumberFormat="1" applyFont="1" applyBorder="1" applyProtection="1"/>
    <xf numFmtId="1" fontId="1" fillId="0" borderId="32" xfId="41" applyNumberFormat="1" applyFont="1" applyFill="1" applyBorder="1" applyProtection="1">
      <protection locked="0"/>
    </xf>
    <xf numFmtId="169" fontId="1" fillId="34" borderId="29" xfId="43" applyNumberFormat="1" applyFont="1" applyFill="1" applyBorder="1" applyProtection="1">
      <protection locked="0"/>
    </xf>
    <xf numFmtId="4" fontId="1" fillId="35" borderId="63" xfId="41" applyNumberFormat="1" applyFont="1" applyFill="1" applyBorder="1" applyProtection="1"/>
    <xf numFmtId="1" fontId="1" fillId="35" borderId="32" xfId="41" applyNumberFormat="1" applyFont="1" applyFill="1" applyBorder="1" applyProtection="1">
      <protection locked="0"/>
    </xf>
    <xf numFmtId="1" fontId="1" fillId="35" borderId="32" xfId="41" applyNumberFormat="1" applyFont="1" applyFill="1" applyBorder="1" applyProtection="1"/>
    <xf numFmtId="169" fontId="1" fillId="24" borderId="29" xfId="41" applyNumberFormat="1" applyFont="1" applyFill="1" applyBorder="1" applyProtection="1">
      <protection locked="0"/>
    </xf>
    <xf numFmtId="169" fontId="1" fillId="35" borderId="32" xfId="41" applyNumberFormat="1" applyFont="1" applyFill="1" applyBorder="1" applyProtection="1"/>
    <xf numFmtId="172" fontId="1" fillId="0" borderId="27" xfId="41" applyNumberFormat="1" applyFont="1" applyFill="1" applyBorder="1" applyProtection="1">
      <protection locked="0"/>
    </xf>
    <xf numFmtId="1" fontId="1" fillId="0" borderId="32" xfId="41" applyNumberFormat="1" applyFont="1" applyFill="1" applyBorder="1" applyProtection="1"/>
    <xf numFmtId="4" fontId="1" fillId="0" borderId="63" xfId="41" applyNumberFormat="1" applyFont="1" applyFill="1" applyBorder="1" applyProtection="1"/>
    <xf numFmtId="4" fontId="1" fillId="35" borderId="63" xfId="41" applyNumberFormat="1" applyFont="1" applyFill="1" applyBorder="1" applyProtection="1">
      <protection locked="0"/>
    </xf>
    <xf numFmtId="10" fontId="1" fillId="24" borderId="29" xfId="41" applyNumberFormat="1" applyFont="1" applyFill="1" applyBorder="1" applyProtection="1">
      <protection locked="0"/>
    </xf>
    <xf numFmtId="10" fontId="1" fillId="35" borderId="32" xfId="41" applyNumberFormat="1" applyFont="1" applyFill="1" applyBorder="1" applyProtection="1"/>
    <xf numFmtId="10" fontId="1" fillId="0" borderId="62" xfId="41" applyNumberFormat="1" applyFont="1" applyFill="1" applyBorder="1" applyProtection="1">
      <protection hidden="1"/>
    </xf>
    <xf numFmtId="10" fontId="1" fillId="0" borderId="88" xfId="41" applyNumberFormat="1" applyFont="1" applyFill="1" applyBorder="1" applyProtection="1">
      <protection hidden="1"/>
    </xf>
    <xf numFmtId="3" fontId="8" fillId="0" borderId="36" xfId="0" applyNumberFormat="1" applyFont="1" applyBorder="1" applyAlignment="1" applyProtection="1">
      <alignment horizontal="right"/>
      <protection hidden="1"/>
    </xf>
    <xf numFmtId="3" fontId="8" fillId="0" borderId="27" xfId="0" applyNumberFormat="1" applyFont="1" applyBorder="1" applyAlignment="1" applyProtection="1">
      <alignment horizontal="right"/>
      <protection hidden="1"/>
    </xf>
    <xf numFmtId="3" fontId="8" fillId="0" borderId="34" xfId="0" applyNumberFormat="1" applyFont="1" applyBorder="1" applyAlignment="1" applyProtection="1">
      <alignment horizontal="right"/>
      <protection hidden="1"/>
    </xf>
    <xf numFmtId="0" fontId="33" fillId="28" borderId="84" xfId="28" applyFont="1" applyFill="1" applyBorder="1" applyAlignment="1" applyProtection="1"/>
    <xf numFmtId="0" fontId="9" fillId="27" borderId="84" xfId="28" applyFill="1" applyBorder="1" applyAlignment="1" applyProtection="1"/>
    <xf numFmtId="0" fontId="8" fillId="0" borderId="52" xfId="0" applyFont="1" applyBorder="1" applyAlignment="1" applyProtection="1">
      <alignment horizontal="left"/>
      <protection hidden="1"/>
    </xf>
    <xf numFmtId="0" fontId="8" fillId="0" borderId="47" xfId="0" applyFont="1" applyBorder="1" applyAlignment="1" applyProtection="1">
      <alignment horizontal="left"/>
      <protection hidden="1"/>
    </xf>
    <xf numFmtId="0" fontId="4" fillId="25" borderId="103" xfId="0" applyFont="1" applyFill="1" applyBorder="1" applyAlignment="1" applyProtection="1">
      <alignment horizontal="center" vertical="top" wrapText="1"/>
    </xf>
    <xf numFmtId="0" fontId="31" fillId="25" borderId="103" xfId="0" applyFont="1" applyFill="1" applyBorder="1" applyAlignment="1" applyProtection="1">
      <alignment horizontal="center" vertical="top" wrapText="1"/>
    </xf>
    <xf numFmtId="0" fontId="4" fillId="25" borderId="44" xfId="0" applyFont="1" applyFill="1" applyBorder="1" applyAlignment="1" applyProtection="1">
      <alignment horizontal="center" wrapText="1"/>
    </xf>
    <xf numFmtId="0" fontId="4" fillId="25" borderId="104" xfId="0" applyFont="1" applyFill="1" applyBorder="1" applyAlignment="1" applyProtection="1">
      <alignment horizontal="center" vertical="top" wrapText="1"/>
    </xf>
    <xf numFmtId="4" fontId="2" fillId="0" borderId="24" xfId="0" applyNumberFormat="1" applyFont="1" applyBorder="1" applyProtection="1"/>
    <xf numFmtId="0" fontId="94" fillId="31" borderId="27" xfId="28" applyFont="1" applyFill="1" applyBorder="1" applyAlignment="1" applyProtection="1">
      <alignment horizontal="center"/>
    </xf>
    <xf numFmtId="0" fontId="95" fillId="0" borderId="14" xfId="28" applyFont="1" applyFill="1" applyBorder="1" applyAlignment="1" applyProtection="1">
      <alignment horizontal="center"/>
    </xf>
    <xf numFmtId="0" fontId="96" fillId="0" borderId="0" xfId="28" applyFont="1" applyAlignment="1" applyProtection="1">
      <alignment horizontal="center"/>
    </xf>
    <xf numFmtId="0" fontId="95" fillId="31" borderId="27" xfId="28" applyFont="1" applyFill="1" applyBorder="1" applyAlignment="1" applyProtection="1">
      <alignment horizontal="center"/>
    </xf>
    <xf numFmtId="0" fontId="95" fillId="0" borderId="0" xfId="28" applyFont="1" applyAlignment="1" applyProtection="1"/>
    <xf numFmtId="0" fontId="56" fillId="0" borderId="41" xfId="40" applyFont="1" applyBorder="1" applyAlignment="1" applyProtection="1">
      <alignment horizontal="center" vertical="center" wrapText="1"/>
    </xf>
    <xf numFmtId="0" fontId="62" fillId="24" borderId="83" xfId="40" applyFont="1" applyFill="1" applyBorder="1" applyAlignment="1" applyProtection="1">
      <alignment horizontal="left" vertical="top" wrapText="1"/>
      <protection locked="0"/>
    </xf>
    <xf numFmtId="3" fontId="2" fillId="0" borderId="29" xfId="41" applyNumberFormat="1" applyFont="1" applyFill="1" applyBorder="1" applyProtection="1">
      <protection hidden="1"/>
    </xf>
    <xf numFmtId="3" fontId="26" fillId="0" borderId="19" xfId="41" applyNumberFormat="1" applyFont="1" applyFill="1" applyBorder="1" applyProtection="1"/>
    <xf numFmtId="3" fontId="2" fillId="0" borderId="57" xfId="41" applyNumberFormat="1" applyFont="1" applyFill="1" applyBorder="1" applyProtection="1"/>
    <xf numFmtId="3" fontId="85" fillId="0" borderId="29" xfId="41" applyNumberFormat="1" applyFont="1" applyFill="1" applyBorder="1" applyProtection="1">
      <protection hidden="1"/>
    </xf>
    <xf numFmtId="10" fontId="1" fillId="0" borderId="62" xfId="43" applyNumberFormat="1" applyFont="1" applyFill="1" applyBorder="1" applyProtection="1">
      <protection hidden="1"/>
    </xf>
    <xf numFmtId="0" fontId="95" fillId="0" borderId="32" xfId="28" applyFont="1" applyBorder="1" applyAlignment="1" applyProtection="1">
      <alignment horizontal="center"/>
      <protection hidden="1"/>
    </xf>
    <xf numFmtId="0" fontId="95" fillId="0" borderId="35" xfId="28" applyFont="1" applyBorder="1" applyAlignment="1" applyProtection="1">
      <alignment horizontal="center"/>
      <protection hidden="1"/>
    </xf>
    <xf numFmtId="0" fontId="95" fillId="0" borderId="0" xfId="28" applyFont="1" applyAlignment="1" applyProtection="1">
      <alignment horizontal="center"/>
    </xf>
    <xf numFmtId="0" fontId="44" fillId="0" borderId="0" xfId="40" applyBorder="1" applyAlignment="1" applyProtection="1">
      <alignment horizontal="center"/>
    </xf>
    <xf numFmtId="0" fontId="56" fillId="0" borderId="45" xfId="40" applyFont="1" applyBorder="1" applyAlignment="1" applyProtection="1">
      <alignment horizontal="center" vertical="center" wrapText="1"/>
    </xf>
    <xf numFmtId="0" fontId="56" fillId="0" borderId="48" xfId="40" applyFont="1" applyFill="1" applyBorder="1" applyAlignment="1" applyProtection="1">
      <alignment horizontal="center"/>
    </xf>
    <xf numFmtId="0" fontId="72" fillId="0" borderId="51" xfId="40" applyFont="1" applyFill="1" applyBorder="1" applyAlignment="1" applyProtection="1">
      <alignment horizontal="center"/>
    </xf>
    <xf numFmtId="0" fontId="62" fillId="24" borderId="83" xfId="40" applyFont="1" applyFill="1" applyBorder="1" applyAlignment="1" applyProtection="1">
      <alignment horizontal="left" vertical="top" wrapText="1"/>
      <protection locked="0"/>
    </xf>
    <xf numFmtId="0" fontId="72" fillId="0" borderId="106" xfId="40" applyFont="1" applyFill="1" applyBorder="1" applyAlignment="1" applyProtection="1">
      <alignment horizontal="center"/>
    </xf>
    <xf numFmtId="0" fontId="62" fillId="24" borderId="83" xfId="40" applyFont="1" applyFill="1" applyBorder="1" applyAlignment="1" applyProtection="1">
      <alignment horizontal="left" vertical="center" wrapText="1"/>
      <protection locked="0"/>
    </xf>
    <xf numFmtId="0" fontId="56" fillId="36" borderId="40" xfId="40" applyFont="1" applyFill="1" applyBorder="1" applyProtection="1"/>
    <xf numFmtId="0" fontId="72" fillId="36" borderId="40" xfId="40" applyFont="1" applyFill="1" applyBorder="1" applyAlignment="1" applyProtection="1">
      <alignment horizontal="center"/>
    </xf>
    <xf numFmtId="44" fontId="56" fillId="36" borderId="84" xfId="40" applyNumberFormat="1" applyFont="1" applyFill="1" applyBorder="1" applyAlignment="1" applyProtection="1">
      <alignment wrapText="1"/>
    </xf>
    <xf numFmtId="44" fontId="80" fillId="36" borderId="84" xfId="40" applyNumberFormat="1" applyFont="1" applyFill="1" applyBorder="1" applyAlignment="1" applyProtection="1">
      <alignment wrapText="1"/>
    </xf>
    <xf numFmtId="44" fontId="56" fillId="36" borderId="83" xfId="40" applyNumberFormat="1" applyFont="1" applyFill="1" applyBorder="1" applyAlignment="1" applyProtection="1">
      <alignment wrapText="1"/>
    </xf>
    <xf numFmtId="9" fontId="56" fillId="36" borderId="60" xfId="43" applyFont="1" applyFill="1" applyBorder="1" applyAlignment="1" applyProtection="1">
      <alignment wrapText="1"/>
    </xf>
    <xf numFmtId="0" fontId="56" fillId="36" borderId="0" xfId="40" applyFont="1" applyFill="1" applyProtection="1"/>
    <xf numFmtId="0" fontId="72" fillId="36" borderId="51" xfId="40" applyFont="1" applyFill="1" applyBorder="1" applyAlignment="1" applyProtection="1">
      <alignment horizontal="center"/>
    </xf>
    <xf numFmtId="0" fontId="56" fillId="36" borderId="84" xfId="40" applyFont="1" applyFill="1" applyBorder="1" applyAlignment="1" applyProtection="1">
      <alignment wrapText="1"/>
    </xf>
    <xf numFmtId="44" fontId="56" fillId="36" borderId="60" xfId="40" applyNumberFormat="1" applyFont="1" applyFill="1" applyBorder="1" applyAlignment="1" applyProtection="1">
      <alignment wrapText="1"/>
    </xf>
    <xf numFmtId="0" fontId="56" fillId="36" borderId="60" xfId="40" applyFont="1" applyFill="1" applyBorder="1" applyAlignment="1" applyProtection="1">
      <alignment wrapText="1"/>
    </xf>
    <xf numFmtId="44" fontId="80" fillId="36" borderId="83" xfId="40" applyNumberFormat="1" applyFont="1" applyFill="1" applyBorder="1" applyAlignment="1" applyProtection="1">
      <alignment wrapText="1"/>
    </xf>
    <xf numFmtId="0" fontId="95" fillId="35" borderId="27" xfId="28" applyFont="1" applyFill="1" applyBorder="1" applyAlignment="1" applyProtection="1">
      <alignment horizontal="center"/>
    </xf>
    <xf numFmtId="0" fontId="95" fillId="0" borderId="27" xfId="28" applyFont="1" applyFill="1" applyBorder="1" applyAlignment="1" applyProtection="1">
      <alignment horizontal="center"/>
    </xf>
    <xf numFmtId="0" fontId="97" fillId="0" borderId="0" xfId="0" applyFont="1" applyAlignment="1">
      <alignment horizontal="left" vertical="center" wrapText="1"/>
    </xf>
    <xf numFmtId="0" fontId="56" fillId="36" borderId="84" xfId="40" applyFont="1" applyFill="1" applyBorder="1" applyProtection="1"/>
    <xf numFmtId="9" fontId="44" fillId="0" borderId="0" xfId="40" applyNumberFormat="1" applyProtection="1"/>
    <xf numFmtId="0" fontId="56" fillId="24" borderId="40" xfId="40" applyFont="1" applyFill="1" applyBorder="1" applyAlignment="1" applyProtection="1">
      <alignment horizontal="center"/>
      <protection locked="0"/>
    </xf>
    <xf numFmtId="0" fontId="62" fillId="24" borderId="40" xfId="40" applyFont="1" applyFill="1" applyBorder="1" applyAlignment="1" applyProtection="1">
      <alignment horizontal="left" vertical="center" wrapText="1"/>
      <protection locked="0"/>
    </xf>
    <xf numFmtId="0" fontId="90" fillId="36" borderId="40" xfId="40" applyFont="1" applyFill="1" applyBorder="1" applyAlignment="1" applyProtection="1">
      <alignment horizontal="right"/>
    </xf>
    <xf numFmtId="44" fontId="7" fillId="0" borderId="35" xfId="47" applyFont="1" applyFill="1" applyBorder="1" applyAlignment="1" applyProtection="1">
      <alignment wrapText="1"/>
    </xf>
    <xf numFmtId="44" fontId="7" fillId="0" borderId="36" xfId="47" applyFont="1" applyFill="1" applyBorder="1" applyAlignment="1" applyProtection="1">
      <alignment wrapText="1"/>
    </xf>
    <xf numFmtId="9" fontId="7" fillId="24" borderId="36" xfId="43" applyFont="1" applyFill="1" applyBorder="1" applyAlignment="1" applyProtection="1">
      <alignment horizontal="center"/>
      <protection locked="0"/>
    </xf>
    <xf numFmtId="44" fontId="7" fillId="0" borderId="56" xfId="47" applyFont="1" applyFill="1" applyBorder="1" applyAlignment="1" applyProtection="1">
      <alignment wrapText="1"/>
    </xf>
    <xf numFmtId="10" fontId="7" fillId="0" borderId="55" xfId="43" applyNumberFormat="1" applyFont="1" applyFill="1" applyBorder="1" applyProtection="1"/>
    <xf numFmtId="44" fontId="84" fillId="0" borderId="36" xfId="47" applyFont="1" applyFill="1" applyBorder="1" applyAlignment="1" applyProtection="1">
      <alignment wrapText="1"/>
    </xf>
    <xf numFmtId="9" fontId="7" fillId="0" borderId="56" xfId="43" applyFont="1" applyFill="1" applyBorder="1" applyAlignment="1" applyProtection="1">
      <alignment wrapText="1"/>
    </xf>
    <xf numFmtId="44" fontId="7" fillId="0" borderId="32" xfId="47" applyFont="1" applyFill="1" applyBorder="1" applyAlignment="1" applyProtection="1">
      <alignment wrapText="1"/>
    </xf>
    <xf numFmtId="44" fontId="7" fillId="0" borderId="33" xfId="47" applyFont="1" applyFill="1" applyBorder="1" applyAlignment="1" applyProtection="1">
      <alignment wrapText="1"/>
    </xf>
    <xf numFmtId="9" fontId="7" fillId="24" borderId="34" xfId="43" applyFont="1" applyFill="1" applyBorder="1" applyAlignment="1" applyProtection="1">
      <alignment horizontal="center"/>
      <protection locked="0"/>
    </xf>
    <xf numFmtId="10" fontId="7" fillId="0" borderId="95" xfId="43" applyNumberFormat="1" applyFont="1" applyFill="1" applyBorder="1" applyProtection="1"/>
    <xf numFmtId="44" fontId="84" fillId="0" borderId="34" xfId="47" applyFont="1" applyFill="1" applyBorder="1" applyAlignment="1" applyProtection="1">
      <alignment wrapText="1"/>
    </xf>
    <xf numFmtId="9" fontId="7" fillId="0" borderId="59" xfId="43" applyFont="1" applyFill="1" applyBorder="1" applyAlignment="1" applyProtection="1">
      <alignment wrapText="1"/>
    </xf>
    <xf numFmtId="0" fontId="95" fillId="0" borderId="47" xfId="28" applyFont="1" applyBorder="1" applyAlignment="1" applyProtection="1">
      <alignment horizontal="center"/>
    </xf>
    <xf numFmtId="0" fontId="99" fillId="0" borderId="40" xfId="28" applyFont="1" applyBorder="1" applyAlignment="1" applyProtection="1">
      <alignment horizontal="right"/>
    </xf>
    <xf numFmtId="0" fontId="95" fillId="0" borderId="51" xfId="28" applyFont="1" applyBorder="1" applyAlignment="1" applyProtection="1">
      <alignment horizontal="center"/>
    </xf>
    <xf numFmtId="0" fontId="99" fillId="36" borderId="40" xfId="28" applyFont="1" applyFill="1" applyBorder="1" applyAlignment="1" applyProtection="1">
      <alignment horizontal="right"/>
    </xf>
    <xf numFmtId="0" fontId="95" fillId="35" borderId="51" xfId="28" applyFont="1" applyFill="1" applyBorder="1" applyAlignment="1" applyProtection="1">
      <alignment horizontal="center"/>
    </xf>
    <xf numFmtId="0" fontId="95" fillId="35" borderId="106" xfId="28" applyFont="1" applyFill="1" applyBorder="1" applyAlignment="1" applyProtection="1">
      <alignment horizontal="center"/>
    </xf>
    <xf numFmtId="0" fontId="95" fillId="35" borderId="107" xfId="28" applyFont="1" applyFill="1" applyBorder="1" applyAlignment="1" applyProtection="1">
      <alignment horizontal="center"/>
    </xf>
    <xf numFmtId="9" fontId="44" fillId="0" borderId="27" xfId="40" applyNumberFormat="1" applyFont="1" applyFill="1" applyBorder="1" applyAlignment="1" applyProtection="1">
      <alignment horizontal="center" vertical="center"/>
    </xf>
    <xf numFmtId="0" fontId="64" fillId="0" borderId="27" xfId="40" applyFont="1" applyFill="1" applyBorder="1" applyAlignment="1" applyProtection="1">
      <alignment vertical="center"/>
    </xf>
    <xf numFmtId="0" fontId="44" fillId="0" borderId="27" xfId="40" applyFill="1" applyBorder="1" applyAlignment="1" applyProtection="1">
      <alignment vertical="center"/>
    </xf>
    <xf numFmtId="0" fontId="64" fillId="0" borderId="38" xfId="40" applyFont="1" applyFill="1" applyBorder="1" applyAlignment="1" applyProtection="1">
      <alignment vertical="center"/>
    </xf>
    <xf numFmtId="0" fontId="8" fillId="0" borderId="36" xfId="0" applyFont="1" applyBorder="1" applyAlignment="1" applyProtection="1">
      <alignment horizontal="left" indent="4"/>
      <protection hidden="1"/>
    </xf>
    <xf numFmtId="0" fontId="8" fillId="0" borderId="27" xfId="0" applyFont="1" applyBorder="1" applyAlignment="1" applyProtection="1">
      <alignment horizontal="left" indent="4"/>
      <protection hidden="1"/>
    </xf>
    <xf numFmtId="0" fontId="8" fillId="0" borderId="34" xfId="0" applyFont="1" applyBorder="1" applyAlignment="1" applyProtection="1">
      <alignment horizontal="left" indent="4"/>
      <protection hidden="1"/>
    </xf>
    <xf numFmtId="9" fontId="44" fillId="0" borderId="57" xfId="40" applyNumberFormat="1" applyFont="1" applyFill="1" applyBorder="1" applyAlignment="1" applyProtection="1">
      <alignment horizontal="center" vertical="center"/>
    </xf>
    <xf numFmtId="9" fontId="44" fillId="0" borderId="110" xfId="40" applyNumberFormat="1" applyFont="1" applyFill="1" applyBorder="1" applyAlignment="1" applyProtection="1">
      <alignment horizontal="center" vertical="center"/>
    </xf>
    <xf numFmtId="0" fontId="44" fillId="0" borderId="111" xfId="40" applyFill="1" applyBorder="1" applyAlignment="1" applyProtection="1">
      <alignment vertical="center"/>
    </xf>
    <xf numFmtId="0" fontId="64" fillId="0" borderId="111" xfId="40" applyFont="1" applyFill="1" applyBorder="1" applyAlignment="1" applyProtection="1">
      <alignment vertical="center"/>
    </xf>
    <xf numFmtId="9" fontId="44" fillId="0" borderId="112" xfId="40" applyNumberFormat="1" applyFont="1" applyFill="1" applyBorder="1" applyAlignment="1" applyProtection="1">
      <alignment horizontal="center" vertical="center"/>
    </xf>
    <xf numFmtId="0" fontId="93" fillId="0" borderId="41" xfId="0" applyFont="1" applyBorder="1" applyAlignment="1">
      <alignment vertical="center"/>
    </xf>
    <xf numFmtId="0" fontId="89" fillId="0" borderId="35" xfId="40" applyFont="1" applyBorder="1" applyAlignment="1" applyProtection="1">
      <alignment horizontal="center" vertical="top" wrapText="1"/>
    </xf>
    <xf numFmtId="9" fontId="44" fillId="0" borderId="36" xfId="40" applyNumberFormat="1" applyFont="1" applyFill="1" applyBorder="1" applyAlignment="1" applyProtection="1">
      <alignment horizontal="center" vertical="center"/>
    </xf>
    <xf numFmtId="0" fontId="64" fillId="0" borderId="36" xfId="40" applyFont="1" applyFill="1" applyBorder="1" applyAlignment="1" applyProtection="1">
      <alignment vertical="center"/>
    </xf>
    <xf numFmtId="0" fontId="44" fillId="0" borderId="36" xfId="40" applyFill="1" applyBorder="1" applyAlignment="1" applyProtection="1">
      <alignment vertical="center"/>
    </xf>
    <xf numFmtId="9" fontId="44" fillId="0" borderId="56" xfId="40" applyNumberFormat="1" applyFont="1" applyFill="1" applyBorder="1" applyAlignment="1" applyProtection="1">
      <alignment horizontal="center" vertical="center"/>
    </xf>
    <xf numFmtId="0" fontId="89" fillId="0" borderId="32" xfId="40" applyFont="1" applyBorder="1" applyAlignment="1" applyProtection="1">
      <alignment horizontal="center" vertical="top" wrapText="1"/>
    </xf>
    <xf numFmtId="0" fontId="89" fillId="0" borderId="108" xfId="40" applyFont="1" applyBorder="1" applyAlignment="1" applyProtection="1">
      <alignment horizontal="center" vertical="top" wrapText="1"/>
    </xf>
    <xf numFmtId="0" fontId="63" fillId="0" borderId="37" xfId="40" applyFont="1" applyFill="1" applyBorder="1" applyAlignment="1" applyProtection="1">
      <alignment horizontal="center" vertical="center" wrapText="1"/>
    </xf>
    <xf numFmtId="0" fontId="63" fillId="0" borderId="41" xfId="40" applyFont="1" applyFill="1" applyBorder="1" applyAlignment="1" applyProtection="1">
      <alignment horizontal="center" vertical="center" wrapText="1"/>
    </xf>
    <xf numFmtId="0" fontId="63" fillId="0" borderId="41" xfId="40" applyFont="1" applyFill="1" applyBorder="1" applyProtection="1"/>
    <xf numFmtId="0" fontId="56" fillId="0" borderId="41" xfId="40" applyFont="1" applyFill="1" applyBorder="1" applyProtection="1"/>
    <xf numFmtId="0" fontId="63" fillId="0" borderId="42" xfId="40" applyFont="1" applyFill="1" applyBorder="1" applyAlignment="1" applyProtection="1">
      <alignment horizontal="center" vertical="center" wrapText="1"/>
    </xf>
    <xf numFmtId="0" fontId="56" fillId="0" borderId="40" xfId="40" applyFont="1" applyBorder="1" applyAlignment="1" applyProtection="1">
      <alignment horizontal="center"/>
    </xf>
    <xf numFmtId="0" fontId="56" fillId="0" borderId="105" xfId="40" applyFont="1" applyBorder="1" applyAlignment="1" applyProtection="1">
      <alignment horizontal="center"/>
    </xf>
    <xf numFmtId="0" fontId="56" fillId="0" borderId="41" xfId="40" applyFont="1" applyBorder="1" applyAlignment="1" applyProtection="1">
      <alignment horizontal="center"/>
    </xf>
    <xf numFmtId="0" fontId="56" fillId="0" borderId="43" xfId="40" applyFont="1" applyBorder="1" applyAlignment="1" applyProtection="1">
      <alignment horizontal="center"/>
    </xf>
    <xf numFmtId="164" fontId="1" fillId="0" borderId="63" xfId="41" applyNumberFormat="1" applyFont="1" applyFill="1" applyBorder="1" applyAlignment="1" applyProtection="1">
      <alignment horizontal="center"/>
    </xf>
    <xf numFmtId="0" fontId="44" fillId="0" borderId="40" xfId="40" applyBorder="1" applyAlignment="1" applyProtection="1">
      <alignment horizontal="center"/>
    </xf>
    <xf numFmtId="0" fontId="100" fillId="0" borderId="84" xfId="0" applyFont="1" applyBorder="1" applyAlignment="1">
      <alignment horizontal="center"/>
    </xf>
    <xf numFmtId="0" fontId="100" fillId="0" borderId="83" xfId="0" applyFont="1" applyBorder="1" applyAlignment="1">
      <alignment horizontal="center"/>
    </xf>
    <xf numFmtId="0" fontId="100" fillId="0" borderId="60" xfId="0" applyFont="1" applyBorder="1" applyAlignment="1">
      <alignment horizontal="center"/>
    </xf>
    <xf numFmtId="0" fontId="63" fillId="0" borderId="71" xfId="40" applyFont="1" applyBorder="1" applyAlignment="1" applyProtection="1">
      <alignment horizontal="center" vertical="center"/>
    </xf>
    <xf numFmtId="0" fontId="63" fillId="0" borderId="21" xfId="40" applyFont="1" applyBorder="1" applyAlignment="1" applyProtection="1">
      <alignment horizontal="center" vertical="center"/>
    </xf>
    <xf numFmtId="9" fontId="44" fillId="0" borderId="84" xfId="40" applyNumberFormat="1" applyBorder="1" applyAlignment="1" applyProtection="1">
      <alignment horizontal="center"/>
    </xf>
    <xf numFmtId="0" fontId="44" fillId="0" borderId="83" xfId="40" applyBorder="1" applyAlignment="1" applyProtection="1">
      <alignment horizontal="center"/>
    </xf>
    <xf numFmtId="0" fontId="44" fillId="0" borderId="60" xfId="40" applyBorder="1" applyAlignment="1" applyProtection="1">
      <alignment horizontal="center"/>
    </xf>
    <xf numFmtId="0" fontId="63" fillId="0" borderId="70" xfId="40" applyFont="1" applyBorder="1" applyAlignment="1" applyProtection="1">
      <alignment horizontal="center" vertical="center"/>
    </xf>
    <xf numFmtId="0" fontId="63" fillId="0" borderId="14" xfId="40" applyFont="1" applyBorder="1" applyAlignment="1" applyProtection="1">
      <alignment horizontal="center" vertical="center"/>
    </xf>
    <xf numFmtId="0" fontId="63" fillId="0" borderId="76" xfId="40" applyFont="1" applyBorder="1" applyAlignment="1" applyProtection="1">
      <alignment horizontal="center" vertical="center"/>
    </xf>
    <xf numFmtId="0" fontId="63" fillId="0" borderId="77" xfId="40" applyFont="1" applyBorder="1" applyAlignment="1" applyProtection="1">
      <alignment horizontal="center" vertical="center"/>
    </xf>
    <xf numFmtId="0" fontId="56" fillId="0" borderId="84" xfId="40" applyFont="1" applyBorder="1" applyAlignment="1" applyProtection="1">
      <alignment horizontal="center" vertical="top" wrapText="1"/>
    </xf>
    <xf numFmtId="0" fontId="56" fillId="0" borderId="105" xfId="40" applyFont="1" applyBorder="1" applyAlignment="1" applyProtection="1">
      <alignment horizontal="center" vertical="top" wrapText="1"/>
    </xf>
    <xf numFmtId="0" fontId="63" fillId="0" borderId="84" xfId="40" applyFont="1" applyBorder="1" applyAlignment="1" applyProtection="1">
      <alignment horizontal="center"/>
    </xf>
    <xf numFmtId="0" fontId="63" fillId="0" borderId="83" xfId="40" applyFont="1" applyBorder="1" applyAlignment="1" applyProtection="1">
      <alignment horizontal="center"/>
    </xf>
    <xf numFmtId="0" fontId="63" fillId="0" borderId="60" xfId="40" applyFont="1" applyBorder="1" applyAlignment="1" applyProtection="1">
      <alignment horizontal="center"/>
    </xf>
    <xf numFmtId="0" fontId="44" fillId="35" borderId="45" xfId="40" applyFont="1" applyFill="1" applyBorder="1" applyAlignment="1" applyProtection="1">
      <alignment horizontal="center"/>
      <protection locked="0"/>
    </xf>
    <xf numFmtId="0" fontId="44" fillId="35" borderId="109" xfId="40" applyFont="1" applyFill="1" applyBorder="1" applyAlignment="1" applyProtection="1">
      <alignment horizontal="center"/>
      <protection locked="0"/>
    </xf>
    <xf numFmtId="0" fontId="44" fillId="35" borderId="9" xfId="40" applyFont="1" applyFill="1" applyBorder="1" applyAlignment="1" applyProtection="1">
      <alignment horizontal="center"/>
      <protection locked="0"/>
    </xf>
    <xf numFmtId="0" fontId="93" fillId="0" borderId="41" xfId="0" applyFont="1" applyFill="1" applyBorder="1" applyAlignment="1">
      <alignment horizontal="center" vertical="center"/>
    </xf>
    <xf numFmtId="0" fontId="93" fillId="0" borderId="42" xfId="0" applyFont="1" applyFill="1" applyBorder="1" applyAlignment="1">
      <alignment horizontal="center" vertical="center"/>
    </xf>
    <xf numFmtId="0" fontId="63" fillId="0" borderId="37" xfId="40" applyFont="1" applyFill="1" applyBorder="1" applyAlignment="1" applyProtection="1">
      <alignment horizontal="center" vertical="center" wrapText="1"/>
    </xf>
    <xf numFmtId="0" fontId="63" fillId="0" borderId="41" xfId="40" applyFont="1" applyFill="1" applyBorder="1" applyAlignment="1" applyProtection="1">
      <alignment horizontal="center" vertical="center" wrapText="1"/>
    </xf>
    <xf numFmtId="0" fontId="63" fillId="0" borderId="42" xfId="40" applyFont="1" applyFill="1" applyBorder="1" applyAlignment="1" applyProtection="1">
      <alignment horizontal="center" vertical="center" wrapText="1"/>
    </xf>
    <xf numFmtId="9" fontId="98" fillId="35" borderId="45" xfId="40" applyNumberFormat="1" applyFont="1" applyFill="1" applyBorder="1" applyAlignment="1" applyProtection="1">
      <alignment horizontal="center"/>
      <protection locked="0"/>
    </xf>
    <xf numFmtId="9" fontId="98" fillId="35" borderId="109" xfId="40" applyNumberFormat="1" applyFont="1" applyFill="1" applyBorder="1" applyAlignment="1" applyProtection="1">
      <alignment horizontal="center"/>
      <protection locked="0"/>
    </xf>
    <xf numFmtId="9" fontId="98" fillId="35" borderId="9" xfId="40" applyNumberFormat="1" applyFont="1" applyFill="1" applyBorder="1" applyAlignment="1" applyProtection="1">
      <alignment horizontal="center"/>
      <protection locked="0"/>
    </xf>
    <xf numFmtId="9" fontId="44" fillId="35" borderId="45" xfId="40" applyNumberFormat="1" applyFont="1" applyFill="1" applyBorder="1" applyAlignment="1" applyProtection="1">
      <alignment horizontal="center"/>
      <protection locked="0"/>
    </xf>
    <xf numFmtId="9" fontId="44" fillId="35" borderId="109" xfId="40" applyNumberFormat="1" applyFont="1" applyFill="1" applyBorder="1" applyAlignment="1" applyProtection="1">
      <alignment horizontal="center"/>
      <protection locked="0"/>
    </xf>
    <xf numFmtId="9" fontId="44" fillId="35" borderId="9" xfId="40" applyNumberFormat="1" applyFont="1" applyFill="1" applyBorder="1" applyAlignment="1" applyProtection="1">
      <alignment horizontal="center"/>
      <protection locked="0"/>
    </xf>
    <xf numFmtId="0" fontId="62" fillId="36" borderId="83" xfId="40" applyFont="1" applyFill="1" applyBorder="1" applyAlignment="1" applyProtection="1">
      <alignment horizontal="left" vertical="center" wrapText="1"/>
      <protection locked="0"/>
    </xf>
    <xf numFmtId="0" fontId="62" fillId="36" borderId="60" xfId="40" applyFont="1" applyFill="1" applyBorder="1" applyAlignment="1" applyProtection="1">
      <alignment horizontal="left" vertical="center" wrapText="1"/>
      <protection locked="0"/>
    </xf>
    <xf numFmtId="0" fontId="62" fillId="34" borderId="83" xfId="40" applyFont="1" applyFill="1" applyBorder="1" applyAlignment="1" applyProtection="1">
      <alignment horizontal="left" vertical="center" wrapText="1"/>
      <protection locked="0"/>
    </xf>
    <xf numFmtId="0" fontId="62" fillId="34" borderId="60" xfId="40" applyFont="1" applyFill="1" applyBorder="1" applyAlignment="1" applyProtection="1">
      <alignment horizontal="left" vertical="center" wrapText="1"/>
      <protection locked="0"/>
    </xf>
    <xf numFmtId="0" fontId="61" fillId="0" borderId="21" xfId="40" applyFont="1" applyFill="1" applyBorder="1" applyAlignment="1" applyProtection="1">
      <alignment horizontal="left" wrapText="1"/>
    </xf>
    <xf numFmtId="0" fontId="61" fillId="0" borderId="22" xfId="40" applyFont="1" applyFill="1" applyBorder="1" applyAlignment="1" applyProtection="1">
      <alignment horizontal="left" wrapText="1"/>
    </xf>
    <xf numFmtId="0" fontId="62" fillId="34" borderId="84" xfId="40" applyFont="1" applyFill="1" applyBorder="1" applyAlignment="1" applyProtection="1">
      <alignment horizontal="left" vertical="center" wrapText="1"/>
      <protection locked="0"/>
    </xf>
    <xf numFmtId="0" fontId="61" fillId="0" borderId="67" xfId="40" applyFont="1" applyFill="1" applyBorder="1" applyAlignment="1" applyProtection="1">
      <alignment horizontal="left" wrapText="1"/>
    </xf>
    <xf numFmtId="0" fontId="61" fillId="0" borderId="16" xfId="40" applyFont="1" applyFill="1" applyBorder="1" applyAlignment="1" applyProtection="1">
      <alignment horizontal="left" wrapText="1"/>
    </xf>
    <xf numFmtId="0" fontId="61" fillId="0" borderId="73" xfId="40" applyFont="1" applyFill="1" applyBorder="1" applyAlignment="1" applyProtection="1">
      <alignment horizontal="left" wrapText="1"/>
    </xf>
    <xf numFmtId="0" fontId="62" fillId="0" borderId="106" xfId="28" applyFont="1" applyFill="1" applyBorder="1" applyAlignment="1" applyProtection="1">
      <alignment horizontal="center" vertical="center"/>
    </xf>
    <xf numFmtId="0" fontId="62" fillId="0" borderId="109" xfId="28" applyFont="1" applyFill="1" applyBorder="1" applyAlignment="1" applyProtection="1">
      <alignment horizontal="center" vertical="center"/>
    </xf>
    <xf numFmtId="0" fontId="62" fillId="0" borderId="9" xfId="28" applyFont="1" applyFill="1" applyBorder="1" applyAlignment="1" applyProtection="1">
      <alignment horizontal="center" vertical="center"/>
    </xf>
    <xf numFmtId="0" fontId="61" fillId="0" borderId="77" xfId="40" applyFont="1" applyFill="1" applyBorder="1" applyAlignment="1" applyProtection="1">
      <alignment horizontal="left" wrapText="1"/>
    </xf>
    <xf numFmtId="0" fontId="61" fillId="0" borderId="95" xfId="40" applyFont="1" applyFill="1" applyBorder="1" applyAlignment="1" applyProtection="1">
      <alignment horizontal="left" wrapText="1"/>
    </xf>
    <xf numFmtId="0" fontId="62" fillId="35" borderId="45" xfId="40" applyFont="1" applyFill="1" applyBorder="1" applyAlignment="1" applyProtection="1">
      <alignment horizontal="center" vertical="center" wrapText="1"/>
    </xf>
    <xf numFmtId="0" fontId="62" fillId="35" borderId="109" xfId="40" applyFont="1" applyFill="1" applyBorder="1" applyAlignment="1" applyProtection="1">
      <alignment horizontal="center" vertical="center" wrapText="1"/>
    </xf>
    <xf numFmtId="0" fontId="62" fillId="35" borderId="9" xfId="40" applyFont="1" applyFill="1" applyBorder="1" applyAlignment="1" applyProtection="1">
      <alignment horizontal="center" vertical="center" wrapText="1"/>
    </xf>
    <xf numFmtId="0" fontId="70" fillId="0" borderId="84" xfId="40" applyFont="1" applyBorder="1" applyAlignment="1" applyProtection="1">
      <alignment horizontal="center" vertical="center" wrapText="1"/>
    </xf>
    <xf numFmtId="0" fontId="70" fillId="0" borderId="83" xfId="40" applyFont="1" applyBorder="1" applyAlignment="1" applyProtection="1">
      <alignment horizontal="center" vertical="center" wrapText="1"/>
    </xf>
    <xf numFmtId="0" fontId="61" fillId="0" borderId="17" xfId="40" applyFont="1" applyFill="1" applyBorder="1" applyAlignment="1" applyProtection="1">
      <alignment horizontal="left" wrapText="1"/>
    </xf>
    <xf numFmtId="0" fontId="62" fillId="36" borderId="45" xfId="28" applyFont="1" applyFill="1" applyBorder="1" applyAlignment="1" applyProtection="1">
      <alignment horizontal="center" vertical="center"/>
    </xf>
    <xf numFmtId="0" fontId="62" fillId="36" borderId="109" xfId="28" applyFont="1" applyFill="1" applyBorder="1" applyAlignment="1" applyProtection="1">
      <alignment horizontal="center" vertical="center"/>
    </xf>
    <xf numFmtId="0" fontId="62" fillId="36" borderId="9" xfId="28" applyFont="1" applyFill="1" applyBorder="1" applyAlignment="1" applyProtection="1">
      <alignment horizontal="center" vertical="center"/>
    </xf>
    <xf numFmtId="0" fontId="62" fillId="36" borderId="106" xfId="28" applyFont="1" applyFill="1" applyBorder="1" applyAlignment="1" applyProtection="1">
      <alignment horizontal="center" vertical="center"/>
    </xf>
    <xf numFmtId="0" fontId="70" fillId="0" borderId="27" xfId="40" applyFont="1" applyBorder="1" applyAlignment="1" applyProtection="1">
      <alignment horizontal="left"/>
    </xf>
    <xf numFmtId="0" fontId="63" fillId="0" borderId="27" xfId="40" applyFont="1" applyBorder="1" applyAlignment="1" applyProtection="1">
      <alignment horizontal="center" vertical="center"/>
    </xf>
    <xf numFmtId="0" fontId="1" fillId="24" borderId="27" xfId="40" applyFont="1" applyFill="1" applyBorder="1" applyAlignment="1" applyProtection="1">
      <alignment horizontal="left" vertical="center" wrapText="1"/>
      <protection locked="0"/>
    </xf>
    <xf numFmtId="0" fontId="7" fillId="24" borderId="27" xfId="40" applyFont="1" applyFill="1" applyBorder="1" applyAlignment="1" applyProtection="1">
      <alignment horizontal="left" vertical="center" wrapText="1"/>
      <protection locked="0"/>
    </xf>
    <xf numFmtId="0" fontId="7" fillId="24" borderId="52" xfId="40" applyFont="1" applyFill="1" applyBorder="1" applyAlignment="1" applyProtection="1">
      <alignment horizontal="left" vertical="center" wrapText="1"/>
      <protection locked="0"/>
    </xf>
    <xf numFmtId="0" fontId="56" fillId="0" borderId="41" xfId="40" applyFont="1" applyBorder="1" applyAlignment="1" applyProtection="1">
      <alignment horizontal="center" vertical="center" wrapText="1"/>
    </xf>
    <xf numFmtId="0" fontId="61" fillId="0" borderId="71" xfId="40" applyFont="1" applyFill="1" applyBorder="1" applyAlignment="1" applyProtection="1">
      <alignment horizontal="left" wrapText="1"/>
    </xf>
    <xf numFmtId="0" fontId="61" fillId="0" borderId="47" xfId="40" applyFont="1" applyFill="1" applyBorder="1" applyAlignment="1" applyProtection="1">
      <alignment horizontal="left" wrapText="1"/>
    </xf>
    <xf numFmtId="0" fontId="61" fillId="0" borderId="65" xfId="40" applyFont="1" applyFill="1" applyBorder="1" applyAlignment="1" applyProtection="1">
      <alignment horizontal="left" wrapText="1"/>
    </xf>
    <xf numFmtId="0" fontId="61" fillId="0" borderId="49" xfId="40" applyFont="1" applyFill="1" applyBorder="1" applyAlignment="1" applyProtection="1">
      <alignment horizontal="left" wrapText="1"/>
    </xf>
    <xf numFmtId="0" fontId="61" fillId="0" borderId="61" xfId="40" applyFont="1" applyFill="1" applyBorder="1" applyAlignment="1" applyProtection="1">
      <alignment horizontal="left" wrapText="1"/>
    </xf>
    <xf numFmtId="0" fontId="61" fillId="0" borderId="70" xfId="40" applyFont="1" applyFill="1" applyBorder="1" applyAlignment="1" applyProtection="1">
      <alignment horizontal="left" wrapText="1"/>
    </xf>
    <xf numFmtId="0" fontId="61" fillId="0" borderId="14" xfId="40" applyFont="1" applyFill="1" applyBorder="1" applyAlignment="1" applyProtection="1">
      <alignment horizontal="left" wrapText="1"/>
    </xf>
    <xf numFmtId="0" fontId="61" fillId="0" borderId="30" xfId="40" applyFont="1" applyFill="1" applyBorder="1" applyAlignment="1" applyProtection="1">
      <alignment horizontal="left" wrapText="1"/>
    </xf>
    <xf numFmtId="0" fontId="56" fillId="0" borderId="45" xfId="40" applyFont="1" applyBorder="1" applyAlignment="1" applyProtection="1">
      <alignment horizontal="center" vertical="center" wrapText="1"/>
    </xf>
    <xf numFmtId="0" fontId="56" fillId="0" borderId="109" xfId="40" applyFont="1" applyBorder="1" applyAlignment="1" applyProtection="1">
      <alignment horizontal="center" vertical="center" wrapText="1"/>
    </xf>
    <xf numFmtId="0" fontId="56" fillId="0" borderId="9" xfId="40" applyFont="1" applyBorder="1" applyAlignment="1" applyProtection="1">
      <alignment horizontal="center" vertical="center" wrapText="1"/>
    </xf>
    <xf numFmtId="0" fontId="56" fillId="35" borderId="45" xfId="40" applyFont="1" applyFill="1" applyBorder="1" applyAlignment="1" applyProtection="1">
      <alignment horizontal="center" vertical="center" wrapText="1"/>
    </xf>
    <xf numFmtId="0" fontId="56" fillId="35" borderId="109" xfId="40" applyFont="1" applyFill="1" applyBorder="1" applyAlignment="1" applyProtection="1">
      <alignment horizontal="center" vertical="center" wrapText="1"/>
    </xf>
    <xf numFmtId="0" fontId="56" fillId="35" borderId="9" xfId="40" applyFont="1" applyFill="1" applyBorder="1" applyAlignment="1" applyProtection="1">
      <alignment horizontal="center" vertical="center" wrapText="1"/>
    </xf>
    <xf numFmtId="0" fontId="56" fillId="35" borderId="72" xfId="40" applyFont="1" applyFill="1" applyBorder="1" applyAlignment="1" applyProtection="1">
      <alignment horizontal="center" vertical="center" wrapText="1"/>
    </xf>
    <xf numFmtId="0" fontId="56" fillId="35" borderId="39" xfId="40" applyFont="1" applyFill="1" applyBorder="1" applyAlignment="1" applyProtection="1">
      <alignment horizontal="center" vertical="center" wrapText="1"/>
    </xf>
    <xf numFmtId="0" fontId="56" fillId="35" borderId="10" xfId="40" applyFont="1" applyFill="1" applyBorder="1" applyAlignment="1" applyProtection="1">
      <alignment horizontal="center" vertical="center" wrapText="1"/>
    </xf>
    <xf numFmtId="0" fontId="17" fillId="32" borderId="96" xfId="41" applyFont="1" applyFill="1" applyBorder="1" applyAlignment="1" applyProtection="1">
      <alignment horizontal="center" vertical="center" wrapText="1"/>
    </xf>
    <xf numFmtId="0" fontId="17" fillId="32" borderId="97" xfId="41" applyFont="1" applyFill="1" applyBorder="1" applyAlignment="1" applyProtection="1">
      <alignment horizontal="center" vertical="center" wrapText="1"/>
    </xf>
    <xf numFmtId="164" fontId="1" fillId="24" borderId="18" xfId="41" applyNumberFormat="1" applyFont="1" applyFill="1" applyBorder="1" applyAlignment="1" applyProtection="1">
      <alignment horizontal="left"/>
      <protection locked="0"/>
    </xf>
    <xf numFmtId="164" fontId="1" fillId="24" borderId="12" xfId="41" applyNumberFormat="1" applyFont="1" applyFill="1" applyBorder="1" applyAlignment="1" applyProtection="1">
      <alignment horizontal="left"/>
      <protection locked="0"/>
    </xf>
    <xf numFmtId="0" fontId="19" fillId="0" borderId="27" xfId="41" applyFont="1" applyBorder="1" applyAlignment="1" applyProtection="1">
      <alignment horizontal="center"/>
    </xf>
    <xf numFmtId="0" fontId="2" fillId="24" borderId="54" xfId="41" applyFont="1" applyFill="1" applyBorder="1" applyAlignment="1" applyProtection="1">
      <alignment horizontal="left" vertical="top" wrapText="1"/>
      <protection locked="0"/>
    </xf>
    <xf numFmtId="0" fontId="2" fillId="24" borderId="16" xfId="41" applyFont="1" applyFill="1" applyBorder="1" applyAlignment="1" applyProtection="1">
      <alignment horizontal="left" vertical="top" wrapText="1"/>
      <protection locked="0"/>
    </xf>
    <xf numFmtId="0" fontId="2" fillId="24" borderId="73" xfId="41" applyFont="1" applyFill="1" applyBorder="1" applyAlignment="1" applyProtection="1">
      <alignment horizontal="left" vertical="top" wrapText="1"/>
      <protection locked="0"/>
    </xf>
    <xf numFmtId="0" fontId="2" fillId="24" borderId="15" xfId="41" applyFont="1" applyFill="1" applyBorder="1" applyAlignment="1" applyProtection="1">
      <alignment horizontal="left" vertical="top" wrapText="1"/>
      <protection locked="0"/>
    </xf>
    <xf numFmtId="0" fontId="2" fillId="24" borderId="14" xfId="41" applyFont="1" applyFill="1" applyBorder="1" applyAlignment="1" applyProtection="1">
      <alignment horizontal="left" vertical="top" wrapText="1"/>
      <protection locked="0"/>
    </xf>
    <xf numFmtId="0" fontId="2" fillId="24" borderId="30" xfId="41" applyFont="1" applyFill="1" applyBorder="1" applyAlignment="1" applyProtection="1">
      <alignment horizontal="left" vertical="top" wrapText="1"/>
      <protection locked="0"/>
    </xf>
    <xf numFmtId="0" fontId="2" fillId="0" borderId="27" xfId="41" applyFont="1" applyBorder="1" applyAlignment="1" applyProtection="1">
      <alignment horizontal="center"/>
    </xf>
    <xf numFmtId="164" fontId="1" fillId="24" borderId="66" xfId="41" applyNumberFormat="1" applyFont="1" applyFill="1" applyBorder="1" applyAlignment="1" applyProtection="1">
      <alignment horizontal="left"/>
      <protection locked="0"/>
    </xf>
    <xf numFmtId="0" fontId="19" fillId="0" borderId="32" xfId="41" applyFont="1" applyBorder="1" applyAlignment="1" applyProtection="1">
      <alignment horizontal="center"/>
    </xf>
    <xf numFmtId="0" fontId="1" fillId="24" borderId="52" xfId="41" applyFont="1" applyFill="1" applyBorder="1" applyAlignment="1" applyProtection="1">
      <alignment horizontal="left" vertical="top" wrapText="1"/>
      <protection locked="0"/>
    </xf>
    <xf numFmtId="0" fontId="1" fillId="24" borderId="21" xfId="41" applyFont="1" applyFill="1" applyBorder="1" applyAlignment="1" applyProtection="1">
      <alignment horizontal="left" vertical="top" wrapText="1"/>
      <protection locked="0"/>
    </xf>
    <xf numFmtId="0" fontId="1" fillId="24" borderId="47" xfId="41" applyFont="1" applyFill="1" applyBorder="1" applyAlignment="1" applyProtection="1">
      <alignment horizontal="left" vertical="top" wrapText="1"/>
      <protection locked="0"/>
    </xf>
    <xf numFmtId="0" fontId="1" fillId="24" borderId="98" xfId="41" applyFont="1" applyFill="1" applyBorder="1" applyAlignment="1" applyProtection="1">
      <alignment horizontal="left" vertical="top" wrapText="1"/>
      <protection locked="0"/>
    </xf>
    <xf numFmtId="0" fontId="1" fillId="24" borderId="99" xfId="41" applyFont="1" applyFill="1" applyBorder="1" applyAlignment="1" applyProtection="1">
      <alignment horizontal="left" vertical="top" wrapText="1"/>
      <protection locked="0"/>
    </xf>
    <xf numFmtId="0" fontId="1" fillId="24" borderId="100" xfId="41" applyFont="1" applyFill="1" applyBorder="1" applyAlignment="1" applyProtection="1">
      <alignment horizontal="left" vertical="top" wrapText="1"/>
      <protection locked="0"/>
    </xf>
    <xf numFmtId="0" fontId="1" fillId="24" borderId="13" xfId="41" applyFont="1" applyFill="1" applyBorder="1" applyAlignment="1" applyProtection="1">
      <alignment horizontal="left" vertical="top" wrapText="1"/>
      <protection locked="0"/>
    </xf>
    <xf numFmtId="0" fontId="1" fillId="24" borderId="87" xfId="41" applyFont="1" applyFill="1" applyBorder="1" applyAlignment="1" applyProtection="1">
      <alignment horizontal="left" vertical="top" wrapText="1"/>
      <protection locked="0"/>
    </xf>
    <xf numFmtId="0" fontId="1" fillId="24" borderId="80" xfId="41" applyFont="1" applyFill="1" applyBorder="1" applyAlignment="1" applyProtection="1">
      <alignment horizontal="left" vertical="top" wrapText="1"/>
      <protection locked="0"/>
    </xf>
    <xf numFmtId="0" fontId="1" fillId="0" borderId="67" xfId="41" applyFont="1" applyFill="1" applyBorder="1" applyAlignment="1" applyProtection="1">
      <alignment horizontal="left"/>
      <protection hidden="1"/>
    </xf>
    <xf numFmtId="0" fontId="1" fillId="0" borderId="17" xfId="41" applyFont="1" applyFill="1" applyBorder="1" applyAlignment="1" applyProtection="1">
      <alignment horizontal="left"/>
      <protection hidden="1"/>
    </xf>
    <xf numFmtId="164" fontId="1" fillId="35" borderId="66" xfId="41" applyNumberFormat="1" applyFont="1" applyFill="1" applyBorder="1" applyAlignment="1" applyProtection="1">
      <alignment horizontal="left"/>
    </xf>
    <xf numFmtId="164" fontId="1" fillId="35" borderId="12" xfId="41" applyNumberFormat="1" applyFont="1" applyFill="1" applyBorder="1" applyAlignment="1" applyProtection="1">
      <alignment horizontal="left"/>
    </xf>
    <xf numFmtId="0" fontId="1" fillId="0" borderId="71" xfId="41" applyFont="1" applyFill="1" applyBorder="1" applyAlignment="1" applyProtection="1">
      <alignment horizontal="left"/>
      <protection hidden="1"/>
    </xf>
    <xf numFmtId="0" fontId="1" fillId="0" borderId="47" xfId="41" applyFont="1" applyFill="1" applyBorder="1" applyAlignment="1" applyProtection="1">
      <alignment horizontal="left"/>
      <protection hidden="1"/>
    </xf>
    <xf numFmtId="164" fontId="1" fillId="0" borderId="66" xfId="41" applyNumberFormat="1" applyFont="1" applyFill="1" applyBorder="1" applyAlignment="1" applyProtection="1">
      <alignment horizontal="left"/>
    </xf>
    <xf numFmtId="164" fontId="1" fillId="0" borderId="12" xfId="41" applyNumberFormat="1" applyFont="1" applyFill="1" applyBorder="1" applyAlignment="1" applyProtection="1">
      <alignment horizontal="left"/>
    </xf>
    <xf numFmtId="164" fontId="1" fillId="35" borderId="66" xfId="41" applyNumberFormat="1" applyFont="1" applyFill="1" applyBorder="1" applyAlignment="1" applyProtection="1">
      <alignment horizontal="left"/>
      <protection locked="0"/>
    </xf>
    <xf numFmtId="164" fontId="1" fillId="35" borderId="12" xfId="41" applyNumberFormat="1" applyFont="1" applyFill="1" applyBorder="1" applyAlignment="1" applyProtection="1">
      <alignment horizontal="left"/>
      <protection locked="0"/>
    </xf>
    <xf numFmtId="0" fontId="1" fillId="0" borderId="22" xfId="41" applyFont="1" applyFill="1" applyBorder="1" applyAlignment="1" applyProtection="1">
      <alignment horizontal="left"/>
      <protection hidden="1"/>
    </xf>
    <xf numFmtId="0" fontId="41" fillId="29" borderId="84" xfId="0" applyFont="1" applyFill="1" applyBorder="1" applyAlignment="1" applyProtection="1">
      <alignment horizontal="center" vertical="center"/>
    </xf>
    <xf numFmtId="0" fontId="40" fillId="29" borderId="83" xfId="0" applyFont="1" applyFill="1" applyBorder="1" applyAlignment="1" applyProtection="1">
      <alignment horizontal="center" vertical="center"/>
    </xf>
    <xf numFmtId="0" fontId="40" fillId="29" borderId="60" xfId="0" applyFont="1" applyFill="1" applyBorder="1" applyAlignment="1" applyProtection="1">
      <alignment horizontal="center" vertical="center"/>
    </xf>
    <xf numFmtId="0" fontId="22" fillId="0" borderId="47" xfId="0" applyFont="1" applyBorder="1" applyAlignment="1" applyProtection="1">
      <alignment horizontal="left" wrapText="1"/>
    </xf>
    <xf numFmtId="0" fontId="12" fillId="31" borderId="84" xfId="0" applyFont="1" applyFill="1" applyBorder="1" applyAlignment="1">
      <alignment horizontal="center" vertical="center" wrapText="1"/>
    </xf>
    <xf numFmtId="0" fontId="12" fillId="31" borderId="83" xfId="0" applyFont="1" applyFill="1" applyBorder="1" applyAlignment="1">
      <alignment horizontal="center" vertical="center" wrapText="1"/>
    </xf>
    <xf numFmtId="0" fontId="12" fillId="31" borderId="60" xfId="0" applyFont="1" applyFill="1" applyBorder="1" applyAlignment="1">
      <alignment horizontal="center" vertical="center" wrapText="1"/>
    </xf>
    <xf numFmtId="0" fontId="0" fillId="0" borderId="83" xfId="0" applyBorder="1"/>
    <xf numFmtId="0" fontId="0" fillId="0" borderId="60" xfId="0" applyBorder="1"/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llegamento ipertestuale" xfId="28" builtinId="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Linked Cell" xfId="35"/>
    <cellStyle name="Migliaia" xfId="36" builtinId="3"/>
    <cellStyle name="Migliaia (0)_API-PSS.xls Grafico 3" xfId="37"/>
    <cellStyle name="Migliaia [0]" xfId="38" builtinId="6"/>
    <cellStyle name="Neutral" xfId="39"/>
    <cellStyle name="Normale" xfId="0" builtinId="0"/>
    <cellStyle name="Normale_Offerta_Economica_bandi" xfId="40"/>
    <cellStyle name="Normale_PSS-A2 (new)" xfId="41"/>
    <cellStyle name="Note" xfId="42"/>
    <cellStyle name="Percentuale" xfId="43" builtinId="5"/>
    <cellStyle name="Title" xfId="44"/>
    <cellStyle name="Total" xfId="45"/>
    <cellStyle name="Valuta (0)_API-PSS.xls Grafico 3" xfId="46"/>
    <cellStyle name="Valuta_Offerta_Economica_bandi" xfId="47"/>
    <cellStyle name="Warning Text" xfId="48"/>
  </cellStyles>
  <dxfs count="8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CCFFFF"/>
      <color rgb="FF00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1.xml"/><Relationship Id="rId10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hyperlink" Target="#PSSA3_5104!A1"/><Relationship Id="rId21" Type="http://schemas.openxmlformats.org/officeDocument/2006/relationships/hyperlink" Target="#PSSA3_4104!A1"/><Relationship Id="rId42" Type="http://schemas.openxmlformats.org/officeDocument/2006/relationships/hyperlink" Target="#'WP9000'!A1"/><Relationship Id="rId47" Type="http://schemas.openxmlformats.org/officeDocument/2006/relationships/hyperlink" Target="#PSSA3_10001!A1"/><Relationship Id="rId63" Type="http://schemas.openxmlformats.org/officeDocument/2006/relationships/hyperlink" Target="#PSSA3_14001!A1"/><Relationship Id="rId68" Type="http://schemas.openxmlformats.org/officeDocument/2006/relationships/hyperlink" Target="#PSSA3_15002!A1"/><Relationship Id="rId84" Type="http://schemas.openxmlformats.org/officeDocument/2006/relationships/hyperlink" Target="#PSSA3_19002!A1"/><Relationship Id="rId89" Type="http://schemas.openxmlformats.org/officeDocument/2006/relationships/hyperlink" Target="#PSSA3_20003!A1"/><Relationship Id="rId16" Type="http://schemas.openxmlformats.org/officeDocument/2006/relationships/hyperlink" Target="#PSSA3_3104!A1"/><Relationship Id="rId11" Type="http://schemas.openxmlformats.org/officeDocument/2006/relationships/hyperlink" Target="#PSSA3_2104!A1"/><Relationship Id="rId32" Type="http://schemas.openxmlformats.org/officeDocument/2006/relationships/hyperlink" Target="#'WP7000'!A1"/><Relationship Id="rId37" Type="http://schemas.openxmlformats.org/officeDocument/2006/relationships/hyperlink" Target="#'WP8000'!A1"/><Relationship Id="rId53" Type="http://schemas.openxmlformats.org/officeDocument/2006/relationships/hyperlink" Target="#PSSA3_11003!A1"/><Relationship Id="rId58" Type="http://schemas.openxmlformats.org/officeDocument/2006/relationships/hyperlink" Target="#'WP13000'!A1"/><Relationship Id="rId74" Type="http://schemas.openxmlformats.org/officeDocument/2006/relationships/hyperlink" Target="#'WP17000'!A1"/><Relationship Id="rId79" Type="http://schemas.openxmlformats.org/officeDocument/2006/relationships/hyperlink" Target="#PSSA3_18001!A1"/><Relationship Id="rId5" Type="http://schemas.openxmlformats.org/officeDocument/2006/relationships/hyperlink" Target="#PSSA3_1103!A1"/><Relationship Id="rId14" Type="http://schemas.openxmlformats.org/officeDocument/2006/relationships/hyperlink" Target="#PSSA3_3102!A1"/><Relationship Id="rId22" Type="http://schemas.openxmlformats.org/officeDocument/2006/relationships/hyperlink" Target="#'WP5000'!A1"/><Relationship Id="rId27" Type="http://schemas.openxmlformats.org/officeDocument/2006/relationships/hyperlink" Target="#'WP6000'!A1"/><Relationship Id="rId30" Type="http://schemas.openxmlformats.org/officeDocument/2006/relationships/hyperlink" Target="#PSSA3_6103!A1"/><Relationship Id="rId35" Type="http://schemas.openxmlformats.org/officeDocument/2006/relationships/hyperlink" Target="#PSSA3_7103!A1"/><Relationship Id="rId43" Type="http://schemas.openxmlformats.org/officeDocument/2006/relationships/hyperlink" Target="#PSSA3_9101!A1"/><Relationship Id="rId48" Type="http://schemas.openxmlformats.org/officeDocument/2006/relationships/hyperlink" Target="#PSSA3_10002!A1"/><Relationship Id="rId56" Type="http://schemas.openxmlformats.org/officeDocument/2006/relationships/hyperlink" Target="#PSSA_12002!A1"/><Relationship Id="rId64" Type="http://schemas.openxmlformats.org/officeDocument/2006/relationships/hyperlink" Target="#PSSA3_14002!A1"/><Relationship Id="rId69" Type="http://schemas.openxmlformats.org/officeDocument/2006/relationships/hyperlink" Target="#PSSA3_15003!A1"/><Relationship Id="rId77" Type="http://schemas.openxmlformats.org/officeDocument/2006/relationships/hyperlink" Target="#PSSA3_17003!A1"/><Relationship Id="rId8" Type="http://schemas.openxmlformats.org/officeDocument/2006/relationships/hyperlink" Target="#PSSA3_2101!A1"/><Relationship Id="rId51" Type="http://schemas.openxmlformats.org/officeDocument/2006/relationships/hyperlink" Target="#PSSA3_11001!A1"/><Relationship Id="rId72" Type="http://schemas.openxmlformats.org/officeDocument/2006/relationships/hyperlink" Target="#PSSA3_16002!A1"/><Relationship Id="rId80" Type="http://schemas.openxmlformats.org/officeDocument/2006/relationships/hyperlink" Target="#PSSA3_18002!A1"/><Relationship Id="rId85" Type="http://schemas.openxmlformats.org/officeDocument/2006/relationships/hyperlink" Target="#PSSA3_19003!A1"/><Relationship Id="rId3" Type="http://schemas.openxmlformats.org/officeDocument/2006/relationships/hyperlink" Target="#PSSA3_1101!A1"/><Relationship Id="rId12" Type="http://schemas.openxmlformats.org/officeDocument/2006/relationships/hyperlink" Target="#'WP3000'!A1"/><Relationship Id="rId17" Type="http://schemas.openxmlformats.org/officeDocument/2006/relationships/hyperlink" Target="#'WP4000'!A1"/><Relationship Id="rId25" Type="http://schemas.openxmlformats.org/officeDocument/2006/relationships/hyperlink" Target="#PSSA3_5103!A1"/><Relationship Id="rId33" Type="http://schemas.openxmlformats.org/officeDocument/2006/relationships/hyperlink" Target="#PSSA3_7101!A1"/><Relationship Id="rId38" Type="http://schemas.openxmlformats.org/officeDocument/2006/relationships/hyperlink" Target="#PSSA3_8101!A1"/><Relationship Id="rId46" Type="http://schemas.openxmlformats.org/officeDocument/2006/relationships/hyperlink" Target="#'WP10000'!A1"/><Relationship Id="rId59" Type="http://schemas.openxmlformats.org/officeDocument/2006/relationships/hyperlink" Target="#PSSA3_13001!A1"/><Relationship Id="rId67" Type="http://schemas.openxmlformats.org/officeDocument/2006/relationships/hyperlink" Target="#PSSA3_15001!A1"/><Relationship Id="rId20" Type="http://schemas.openxmlformats.org/officeDocument/2006/relationships/hyperlink" Target="#PSSA3_4103!A1"/><Relationship Id="rId41" Type="http://schemas.openxmlformats.org/officeDocument/2006/relationships/hyperlink" Target="#PSSA3_8104!A1"/><Relationship Id="rId54" Type="http://schemas.openxmlformats.org/officeDocument/2006/relationships/hyperlink" Target="#'WP12000'!A1"/><Relationship Id="rId62" Type="http://schemas.openxmlformats.org/officeDocument/2006/relationships/hyperlink" Target="#'WP14000'!A1"/><Relationship Id="rId70" Type="http://schemas.openxmlformats.org/officeDocument/2006/relationships/hyperlink" Target="#'WP16000'!A1"/><Relationship Id="rId75" Type="http://schemas.openxmlformats.org/officeDocument/2006/relationships/hyperlink" Target="#PSSA3_17001!A1"/><Relationship Id="rId83" Type="http://schemas.openxmlformats.org/officeDocument/2006/relationships/hyperlink" Target="#PSSA3_19001!A1"/><Relationship Id="rId88" Type="http://schemas.openxmlformats.org/officeDocument/2006/relationships/hyperlink" Target="#PSSA3_20002!A1"/><Relationship Id="rId1" Type="http://schemas.openxmlformats.org/officeDocument/2006/relationships/hyperlink" Target="#TOTALE!A1"/><Relationship Id="rId6" Type="http://schemas.openxmlformats.org/officeDocument/2006/relationships/hyperlink" Target="#PSSA3_1104!A1"/><Relationship Id="rId15" Type="http://schemas.openxmlformats.org/officeDocument/2006/relationships/hyperlink" Target="#PSSA3_3103!A1"/><Relationship Id="rId23" Type="http://schemas.openxmlformats.org/officeDocument/2006/relationships/hyperlink" Target="#PSSA3_5101!A1"/><Relationship Id="rId28" Type="http://schemas.openxmlformats.org/officeDocument/2006/relationships/hyperlink" Target="#PSSA3_6101!A1"/><Relationship Id="rId36" Type="http://schemas.openxmlformats.org/officeDocument/2006/relationships/hyperlink" Target="#PSSA3_7104!A1"/><Relationship Id="rId49" Type="http://schemas.openxmlformats.org/officeDocument/2006/relationships/hyperlink" Target="#PSSA3_10003!A1"/><Relationship Id="rId57" Type="http://schemas.openxmlformats.org/officeDocument/2006/relationships/hyperlink" Target="#PSSA3_12003!A1"/><Relationship Id="rId10" Type="http://schemas.openxmlformats.org/officeDocument/2006/relationships/hyperlink" Target="#PSSA3_2103!A1"/><Relationship Id="rId31" Type="http://schemas.openxmlformats.org/officeDocument/2006/relationships/hyperlink" Target="#PSSA3_6104!A1"/><Relationship Id="rId44" Type="http://schemas.openxmlformats.org/officeDocument/2006/relationships/hyperlink" Target="#PSSA3_9103!A1"/><Relationship Id="rId52" Type="http://schemas.openxmlformats.org/officeDocument/2006/relationships/hyperlink" Target="#PSSA3_11002!A1"/><Relationship Id="rId60" Type="http://schemas.openxmlformats.org/officeDocument/2006/relationships/hyperlink" Target="#PSSA_13002!A1"/><Relationship Id="rId65" Type="http://schemas.openxmlformats.org/officeDocument/2006/relationships/hyperlink" Target="#PSSA_14003!A1"/><Relationship Id="rId73" Type="http://schemas.openxmlformats.org/officeDocument/2006/relationships/hyperlink" Target="#PSSA3_16003!A1"/><Relationship Id="rId78" Type="http://schemas.openxmlformats.org/officeDocument/2006/relationships/hyperlink" Target="#'WP18000'!A1"/><Relationship Id="rId81" Type="http://schemas.openxmlformats.org/officeDocument/2006/relationships/hyperlink" Target="#PSSA3_18003!A1"/><Relationship Id="rId86" Type="http://schemas.openxmlformats.org/officeDocument/2006/relationships/hyperlink" Target="#'WP20000'!A1"/><Relationship Id="rId4" Type="http://schemas.openxmlformats.org/officeDocument/2006/relationships/hyperlink" Target="#PSSA3_1102!A1"/><Relationship Id="rId9" Type="http://schemas.openxmlformats.org/officeDocument/2006/relationships/hyperlink" Target="#PSSA3_2102!A1"/><Relationship Id="rId13" Type="http://schemas.openxmlformats.org/officeDocument/2006/relationships/hyperlink" Target="#PSSA3_3101!A1"/><Relationship Id="rId18" Type="http://schemas.openxmlformats.org/officeDocument/2006/relationships/hyperlink" Target="#PSSA3_4101!A1"/><Relationship Id="rId39" Type="http://schemas.openxmlformats.org/officeDocument/2006/relationships/hyperlink" Target="#PSSA3_8102!A1"/><Relationship Id="rId34" Type="http://schemas.openxmlformats.org/officeDocument/2006/relationships/hyperlink" Target="#PSSA3_7102!A1"/><Relationship Id="rId50" Type="http://schemas.openxmlformats.org/officeDocument/2006/relationships/hyperlink" Target="#'WP11000'!A1"/><Relationship Id="rId55" Type="http://schemas.openxmlformats.org/officeDocument/2006/relationships/hyperlink" Target="#PSSA3_12001!A1"/><Relationship Id="rId76" Type="http://schemas.openxmlformats.org/officeDocument/2006/relationships/hyperlink" Target="#PSSA3_17002!A1"/><Relationship Id="rId7" Type="http://schemas.openxmlformats.org/officeDocument/2006/relationships/hyperlink" Target="#'WP2000'!A1"/><Relationship Id="rId71" Type="http://schemas.openxmlformats.org/officeDocument/2006/relationships/hyperlink" Target="#PSSA3_16001!A1"/><Relationship Id="rId2" Type="http://schemas.openxmlformats.org/officeDocument/2006/relationships/hyperlink" Target="#'WP1000'!A1"/><Relationship Id="rId29" Type="http://schemas.openxmlformats.org/officeDocument/2006/relationships/hyperlink" Target="#PSSA3_6102!A1"/><Relationship Id="rId24" Type="http://schemas.openxmlformats.org/officeDocument/2006/relationships/hyperlink" Target="#PSSA3_5102!A1"/><Relationship Id="rId40" Type="http://schemas.openxmlformats.org/officeDocument/2006/relationships/hyperlink" Target="#PSSA3_8103!A1"/><Relationship Id="rId45" Type="http://schemas.openxmlformats.org/officeDocument/2006/relationships/hyperlink" Target="#PSSA3_9104!A1"/><Relationship Id="rId66" Type="http://schemas.openxmlformats.org/officeDocument/2006/relationships/hyperlink" Target="#'WP15000'!A1"/><Relationship Id="rId87" Type="http://schemas.openxmlformats.org/officeDocument/2006/relationships/hyperlink" Target="#PSSA3_20001!A1"/><Relationship Id="rId61" Type="http://schemas.openxmlformats.org/officeDocument/2006/relationships/hyperlink" Target="#PSSA3_13003!A1"/><Relationship Id="rId82" Type="http://schemas.openxmlformats.org/officeDocument/2006/relationships/hyperlink" Target="#'WP19000'!A1"/><Relationship Id="rId19" Type="http://schemas.openxmlformats.org/officeDocument/2006/relationships/hyperlink" Target="#PSSA3_4102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373359</xdr:colOff>
      <xdr:row>9</xdr:row>
      <xdr:rowOff>152401</xdr:rowOff>
    </xdr:from>
    <xdr:to>
      <xdr:col>32</xdr:col>
      <xdr:colOff>566059</xdr:colOff>
      <xdr:row>41</xdr:row>
      <xdr:rowOff>65316</xdr:rowOff>
    </xdr:to>
    <xdr:grpSp>
      <xdr:nvGrpSpPr>
        <xdr:cNvPr id="2" name="Gruppo 1"/>
        <xdr:cNvGrpSpPr/>
      </xdr:nvGrpSpPr>
      <xdr:grpSpPr>
        <a:xfrm>
          <a:off x="373359" y="1752601"/>
          <a:ext cx="19699900" cy="5196115"/>
          <a:chOff x="373357" y="2629113"/>
          <a:chExt cx="19540519" cy="3947190"/>
        </a:xfrm>
        <a:effectLst>
          <a:outerShdw blurRad="50800" dist="38100" dir="10800000" algn="r" rotWithShape="0">
            <a:prstClr val="black">
              <a:alpha val="40000"/>
            </a:prstClr>
          </a:outerShdw>
        </a:effectLst>
      </xdr:grpSpPr>
      <xdr:sp macro="" textlink="">
        <xdr:nvSpPr>
          <xdr:cNvPr id="6" name="Figura a mano libera 5">
            <a:hlinkClick xmlns:r="http://schemas.openxmlformats.org/officeDocument/2006/relationships" r:id="rId1"/>
          </xdr:cNvPr>
          <xdr:cNvSpPr/>
        </xdr:nvSpPr>
        <xdr:spPr>
          <a:xfrm>
            <a:off x="8896869" y="2629113"/>
            <a:ext cx="2569075" cy="763506"/>
          </a:xfrm>
          <a:custGeom>
            <a:avLst/>
            <a:gdLst>
              <a:gd name="connsiteX0" fmla="*/ 0 w 2569075"/>
              <a:gd name="connsiteY0" fmla="*/ 76351 h 763506"/>
              <a:gd name="connsiteX1" fmla="*/ 76351 w 2569075"/>
              <a:gd name="connsiteY1" fmla="*/ 0 h 763506"/>
              <a:gd name="connsiteX2" fmla="*/ 2492724 w 2569075"/>
              <a:gd name="connsiteY2" fmla="*/ 0 h 763506"/>
              <a:gd name="connsiteX3" fmla="*/ 2569075 w 2569075"/>
              <a:gd name="connsiteY3" fmla="*/ 76351 h 763506"/>
              <a:gd name="connsiteX4" fmla="*/ 2569075 w 2569075"/>
              <a:gd name="connsiteY4" fmla="*/ 687155 h 763506"/>
              <a:gd name="connsiteX5" fmla="*/ 2492724 w 2569075"/>
              <a:gd name="connsiteY5" fmla="*/ 763506 h 763506"/>
              <a:gd name="connsiteX6" fmla="*/ 76351 w 2569075"/>
              <a:gd name="connsiteY6" fmla="*/ 763506 h 763506"/>
              <a:gd name="connsiteX7" fmla="*/ 0 w 2569075"/>
              <a:gd name="connsiteY7" fmla="*/ 687155 h 763506"/>
              <a:gd name="connsiteX8" fmla="*/ 0 w 2569075"/>
              <a:gd name="connsiteY8" fmla="*/ 76351 h 76350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2569075" h="763506">
                <a:moveTo>
                  <a:pt x="0" y="76351"/>
                </a:moveTo>
                <a:cubicBezTo>
                  <a:pt x="0" y="34184"/>
                  <a:pt x="34184" y="0"/>
                  <a:pt x="76351" y="0"/>
                </a:cubicBezTo>
                <a:lnTo>
                  <a:pt x="2492724" y="0"/>
                </a:lnTo>
                <a:cubicBezTo>
                  <a:pt x="2534891" y="0"/>
                  <a:pt x="2569075" y="34184"/>
                  <a:pt x="2569075" y="76351"/>
                </a:cubicBezTo>
                <a:lnTo>
                  <a:pt x="2569075" y="687155"/>
                </a:lnTo>
                <a:cubicBezTo>
                  <a:pt x="2569075" y="729322"/>
                  <a:pt x="2534891" y="763506"/>
                  <a:pt x="2492724" y="763506"/>
                </a:cubicBezTo>
                <a:lnTo>
                  <a:pt x="76351" y="763506"/>
                </a:lnTo>
                <a:cubicBezTo>
                  <a:pt x="34184" y="763506"/>
                  <a:pt x="0" y="729322"/>
                  <a:pt x="0" y="687155"/>
                </a:cubicBezTo>
                <a:lnTo>
                  <a:pt x="0" y="76351"/>
                </a:lnTo>
                <a:close/>
              </a:path>
            </a:pathLst>
          </a:custGeom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082" tIns="68082" rIns="68082" bIns="68082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2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Nome Progetto</a:t>
            </a:r>
            <a:endParaRPr lang="it-IT" sz="1200" b="0" kern="1200" cap="none" spc="0" noProof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7" name="Figura a mano libera 6"/>
          <xdr:cNvSpPr/>
        </xdr:nvSpPr>
        <xdr:spPr>
          <a:xfrm>
            <a:off x="785915" y="3392619"/>
            <a:ext cx="9395491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9395491" y="0"/>
                </a:moveTo>
                <a:lnTo>
                  <a:pt x="9395491" y="270934"/>
                </a:lnTo>
                <a:lnTo>
                  <a:pt x="0" y="270934"/>
                </a:lnTo>
                <a:lnTo>
                  <a:pt x="0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8" name="Figura a mano libera 7">
            <a:hlinkClick xmlns:r="http://schemas.openxmlformats.org/officeDocument/2006/relationships" r:id="rId2"/>
          </xdr:cNvPr>
          <xdr:cNvSpPr/>
        </xdr:nvSpPr>
        <xdr:spPr>
          <a:xfrm>
            <a:off x="373357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4739" tIns="54739" rIns="54739" bIns="54739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1000 PRIME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9" name="Figura a mano libera 8"/>
          <xdr:cNvSpPr/>
        </xdr:nvSpPr>
        <xdr:spPr>
          <a:xfrm>
            <a:off x="740195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" name="Figura a mano libera 9">
            <a:hlinkClick xmlns:r="http://schemas.openxmlformats.org/officeDocument/2006/relationships" r:id="rId3"/>
          </xdr:cNvPr>
          <xdr:cNvSpPr/>
        </xdr:nvSpPr>
        <xdr:spPr>
          <a:xfrm>
            <a:off x="525606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 1101</a:t>
            </a:r>
            <a:endParaRPr lang="it-IT" sz="900" b="0" kern="1200" cap="none" spc="0" noProof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" name="Figura a mano libera 10"/>
          <xdr:cNvSpPr/>
        </xdr:nvSpPr>
        <xdr:spPr>
          <a:xfrm>
            <a:off x="740195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2" name="Figura a mano libera 11">
            <a:hlinkClick xmlns:r="http://schemas.openxmlformats.org/officeDocument/2006/relationships" r:id="rId4"/>
          </xdr:cNvPr>
          <xdr:cNvSpPr/>
        </xdr:nvSpPr>
        <xdr:spPr>
          <a:xfrm>
            <a:off x="525606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1102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3" name="Figura a mano libera 12"/>
          <xdr:cNvSpPr/>
        </xdr:nvSpPr>
        <xdr:spPr>
          <a:xfrm>
            <a:off x="740195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4" name="Figura a mano libera 13">
            <a:hlinkClick xmlns:r="http://schemas.openxmlformats.org/officeDocument/2006/relationships" r:id="rId5"/>
          </xdr:cNvPr>
          <xdr:cNvSpPr/>
        </xdr:nvSpPr>
        <xdr:spPr>
          <a:xfrm>
            <a:off x="525606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1103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5" name="Figura a mano libera 14"/>
          <xdr:cNvSpPr/>
        </xdr:nvSpPr>
        <xdr:spPr>
          <a:xfrm>
            <a:off x="740195" y="609039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6" name="Figura a mano libera 15">
            <a:hlinkClick xmlns:r="http://schemas.openxmlformats.org/officeDocument/2006/relationships" r:id="rId6"/>
          </xdr:cNvPr>
          <xdr:cNvSpPr/>
        </xdr:nvSpPr>
        <xdr:spPr>
          <a:xfrm>
            <a:off x="525606" y="622922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1104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7" name="Figura a mano libera 16"/>
          <xdr:cNvSpPr/>
        </xdr:nvSpPr>
        <xdr:spPr>
          <a:xfrm>
            <a:off x="1767217" y="3392619"/>
            <a:ext cx="8414190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8414190" y="0"/>
                </a:moveTo>
                <a:lnTo>
                  <a:pt x="8414190" y="270934"/>
                </a:lnTo>
                <a:lnTo>
                  <a:pt x="0" y="270934"/>
                </a:lnTo>
                <a:lnTo>
                  <a:pt x="0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8" name="Figura a mano libera 17">
            <a:hlinkClick xmlns:r="http://schemas.openxmlformats.org/officeDocument/2006/relationships" r:id="rId7"/>
          </xdr:cNvPr>
          <xdr:cNvSpPr/>
        </xdr:nvSpPr>
        <xdr:spPr>
          <a:xfrm>
            <a:off x="1354659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2000 PRIME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9" name="Figura a mano libera 18"/>
          <xdr:cNvSpPr/>
        </xdr:nvSpPr>
        <xdr:spPr>
          <a:xfrm>
            <a:off x="1721497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20" name="Figura a mano libera 19">
            <a:hlinkClick xmlns:r="http://schemas.openxmlformats.org/officeDocument/2006/relationships" r:id="rId8"/>
          </xdr:cNvPr>
          <xdr:cNvSpPr/>
        </xdr:nvSpPr>
        <xdr:spPr>
          <a:xfrm>
            <a:off x="1506908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 2101</a:t>
            </a:r>
            <a:endParaRPr lang="it-IT" sz="900" b="0" kern="1200" cap="none" spc="0" noProof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21" name="Figura a mano libera 20"/>
          <xdr:cNvSpPr/>
        </xdr:nvSpPr>
        <xdr:spPr>
          <a:xfrm>
            <a:off x="1721497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22" name="Figura a mano libera 21">
            <a:hlinkClick xmlns:r="http://schemas.openxmlformats.org/officeDocument/2006/relationships" r:id="rId9"/>
          </xdr:cNvPr>
          <xdr:cNvSpPr/>
        </xdr:nvSpPr>
        <xdr:spPr>
          <a:xfrm>
            <a:off x="1506908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2102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23" name="Figura a mano libera 22"/>
          <xdr:cNvSpPr/>
        </xdr:nvSpPr>
        <xdr:spPr>
          <a:xfrm>
            <a:off x="1721497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24" name="Figura a mano libera 23">
            <a:hlinkClick xmlns:r="http://schemas.openxmlformats.org/officeDocument/2006/relationships" r:id="rId10"/>
          </xdr:cNvPr>
          <xdr:cNvSpPr/>
        </xdr:nvSpPr>
        <xdr:spPr>
          <a:xfrm>
            <a:off x="1506908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2103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25" name="Figura a mano libera 24"/>
          <xdr:cNvSpPr/>
        </xdr:nvSpPr>
        <xdr:spPr>
          <a:xfrm>
            <a:off x="1721497" y="609039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26" name="Figura a mano libera 25">
            <a:hlinkClick xmlns:r="http://schemas.openxmlformats.org/officeDocument/2006/relationships" r:id="rId11"/>
          </xdr:cNvPr>
          <xdr:cNvSpPr/>
        </xdr:nvSpPr>
        <xdr:spPr>
          <a:xfrm>
            <a:off x="1506908" y="622922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2104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27" name="Figura a mano libera 26"/>
          <xdr:cNvSpPr/>
        </xdr:nvSpPr>
        <xdr:spPr>
          <a:xfrm>
            <a:off x="2748518" y="3392619"/>
            <a:ext cx="7432888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7432888" y="0"/>
                </a:moveTo>
                <a:lnTo>
                  <a:pt x="7432888" y="270934"/>
                </a:lnTo>
                <a:lnTo>
                  <a:pt x="0" y="270934"/>
                </a:lnTo>
                <a:lnTo>
                  <a:pt x="0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28" name="Figura a mano libera 27">
            <a:hlinkClick xmlns:r="http://schemas.openxmlformats.org/officeDocument/2006/relationships" r:id="rId12"/>
          </xdr:cNvPr>
          <xdr:cNvSpPr/>
        </xdr:nvSpPr>
        <xdr:spPr>
          <a:xfrm>
            <a:off x="2335960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rgbClr val="FFC0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3000 SUBCO 1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29" name="Figura a mano libera 28"/>
          <xdr:cNvSpPr/>
        </xdr:nvSpPr>
        <xdr:spPr>
          <a:xfrm>
            <a:off x="2702798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30" name="Figura a mano libera 29">
            <a:hlinkClick xmlns:r="http://schemas.openxmlformats.org/officeDocument/2006/relationships" r:id="rId13"/>
          </xdr:cNvPr>
          <xdr:cNvSpPr/>
        </xdr:nvSpPr>
        <xdr:spPr>
          <a:xfrm>
            <a:off x="2488210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C0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 3101</a:t>
            </a:r>
            <a:endParaRPr lang="it-IT" sz="900" b="0" kern="1200" cap="none" spc="0" noProof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31" name="Figura a mano libera 30"/>
          <xdr:cNvSpPr/>
        </xdr:nvSpPr>
        <xdr:spPr>
          <a:xfrm>
            <a:off x="2702798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32" name="Figura a mano libera 31">
            <a:hlinkClick xmlns:r="http://schemas.openxmlformats.org/officeDocument/2006/relationships" r:id="rId14"/>
          </xdr:cNvPr>
          <xdr:cNvSpPr/>
        </xdr:nvSpPr>
        <xdr:spPr>
          <a:xfrm>
            <a:off x="2488210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C0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3102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33" name="Figura a mano libera 32"/>
          <xdr:cNvSpPr/>
        </xdr:nvSpPr>
        <xdr:spPr>
          <a:xfrm>
            <a:off x="2702798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34" name="Figura a mano libera 33">
            <a:hlinkClick xmlns:r="http://schemas.openxmlformats.org/officeDocument/2006/relationships" r:id="rId15"/>
          </xdr:cNvPr>
          <xdr:cNvSpPr/>
        </xdr:nvSpPr>
        <xdr:spPr>
          <a:xfrm>
            <a:off x="2488210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C0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3103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35" name="Figura a mano libera 34"/>
          <xdr:cNvSpPr/>
        </xdr:nvSpPr>
        <xdr:spPr>
          <a:xfrm>
            <a:off x="2702798" y="609039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36" name="Figura a mano libera 35">
            <a:hlinkClick xmlns:r="http://schemas.openxmlformats.org/officeDocument/2006/relationships" r:id="rId16"/>
          </xdr:cNvPr>
          <xdr:cNvSpPr/>
        </xdr:nvSpPr>
        <xdr:spPr>
          <a:xfrm>
            <a:off x="2488210" y="622922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C0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3104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37" name="Figura a mano libera 36"/>
          <xdr:cNvSpPr/>
        </xdr:nvSpPr>
        <xdr:spPr>
          <a:xfrm>
            <a:off x="3729820" y="3392619"/>
            <a:ext cx="6451586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6451586" y="0"/>
                </a:moveTo>
                <a:lnTo>
                  <a:pt x="6451586" y="270934"/>
                </a:lnTo>
                <a:lnTo>
                  <a:pt x="0" y="270934"/>
                </a:lnTo>
                <a:lnTo>
                  <a:pt x="0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38" name="Figura a mano libera 37">
            <a:hlinkClick xmlns:r="http://schemas.openxmlformats.org/officeDocument/2006/relationships" r:id="rId17"/>
          </xdr:cNvPr>
          <xdr:cNvSpPr/>
        </xdr:nvSpPr>
        <xdr:spPr>
          <a:xfrm>
            <a:off x="3317262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rgbClr val="FFC0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4000 SUBCO 1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39" name="Figura a mano libera 38"/>
          <xdr:cNvSpPr/>
        </xdr:nvSpPr>
        <xdr:spPr>
          <a:xfrm>
            <a:off x="3684100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40" name="Figura a mano libera 39">
            <a:hlinkClick xmlns:r="http://schemas.openxmlformats.org/officeDocument/2006/relationships" r:id="rId18"/>
          </xdr:cNvPr>
          <xdr:cNvSpPr/>
        </xdr:nvSpPr>
        <xdr:spPr>
          <a:xfrm>
            <a:off x="3469511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C0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 4101</a:t>
            </a:r>
            <a:endParaRPr lang="it-IT" sz="900" b="0" kern="1200" cap="none" spc="0" noProof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41" name="Figura a mano libera 40"/>
          <xdr:cNvSpPr/>
        </xdr:nvSpPr>
        <xdr:spPr>
          <a:xfrm>
            <a:off x="3684100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42" name="Figura a mano libera 41">
            <a:hlinkClick xmlns:r="http://schemas.openxmlformats.org/officeDocument/2006/relationships" r:id="rId19"/>
          </xdr:cNvPr>
          <xdr:cNvSpPr/>
        </xdr:nvSpPr>
        <xdr:spPr>
          <a:xfrm>
            <a:off x="3469511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C0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4102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43" name="Figura a mano libera 42"/>
          <xdr:cNvSpPr/>
        </xdr:nvSpPr>
        <xdr:spPr>
          <a:xfrm>
            <a:off x="3684100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44" name="Figura a mano libera 43">
            <a:hlinkClick xmlns:r="http://schemas.openxmlformats.org/officeDocument/2006/relationships" r:id="rId20"/>
          </xdr:cNvPr>
          <xdr:cNvSpPr/>
        </xdr:nvSpPr>
        <xdr:spPr>
          <a:xfrm>
            <a:off x="3469511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C0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4103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45" name="Figura a mano libera 44"/>
          <xdr:cNvSpPr/>
        </xdr:nvSpPr>
        <xdr:spPr>
          <a:xfrm>
            <a:off x="3684100" y="609039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46" name="Figura a mano libera 45">
            <a:hlinkClick xmlns:r="http://schemas.openxmlformats.org/officeDocument/2006/relationships" r:id="rId21"/>
          </xdr:cNvPr>
          <xdr:cNvSpPr/>
        </xdr:nvSpPr>
        <xdr:spPr>
          <a:xfrm>
            <a:off x="3469511" y="622922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C0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4104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47" name="Figura a mano libera 46"/>
          <xdr:cNvSpPr/>
        </xdr:nvSpPr>
        <xdr:spPr>
          <a:xfrm>
            <a:off x="4711122" y="3392619"/>
            <a:ext cx="5470285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5470285" y="0"/>
                </a:moveTo>
                <a:lnTo>
                  <a:pt x="5470285" y="270934"/>
                </a:lnTo>
                <a:lnTo>
                  <a:pt x="0" y="270934"/>
                </a:lnTo>
                <a:lnTo>
                  <a:pt x="0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48" name="Figura a mano libera 47">
            <a:hlinkClick xmlns:r="http://schemas.openxmlformats.org/officeDocument/2006/relationships" r:id="rId22"/>
          </xdr:cNvPr>
          <xdr:cNvSpPr/>
        </xdr:nvSpPr>
        <xdr:spPr>
          <a:xfrm>
            <a:off x="4298564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rgbClr val="FFFF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5000 SUBCO 2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49" name="Figura a mano libera 48"/>
          <xdr:cNvSpPr/>
        </xdr:nvSpPr>
        <xdr:spPr>
          <a:xfrm>
            <a:off x="4665402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50" name="Figura a mano libera 49">
            <a:hlinkClick xmlns:r="http://schemas.openxmlformats.org/officeDocument/2006/relationships" r:id="rId23"/>
          </xdr:cNvPr>
          <xdr:cNvSpPr/>
        </xdr:nvSpPr>
        <xdr:spPr>
          <a:xfrm>
            <a:off x="4450813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FF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 5101</a:t>
            </a:r>
            <a:endParaRPr lang="it-IT" sz="900" b="0" kern="1200" cap="none" spc="0" noProof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51" name="Figura a mano libera 50"/>
          <xdr:cNvSpPr/>
        </xdr:nvSpPr>
        <xdr:spPr>
          <a:xfrm>
            <a:off x="4665402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52" name="Figura a mano libera 51">
            <a:hlinkClick xmlns:r="http://schemas.openxmlformats.org/officeDocument/2006/relationships" r:id="rId24"/>
          </xdr:cNvPr>
          <xdr:cNvSpPr/>
        </xdr:nvSpPr>
        <xdr:spPr>
          <a:xfrm>
            <a:off x="4450813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FF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5102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53" name="Figura a mano libera 52"/>
          <xdr:cNvSpPr/>
        </xdr:nvSpPr>
        <xdr:spPr>
          <a:xfrm>
            <a:off x="4665402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54" name="Figura a mano libera 53">
            <a:hlinkClick xmlns:r="http://schemas.openxmlformats.org/officeDocument/2006/relationships" r:id="rId25"/>
          </xdr:cNvPr>
          <xdr:cNvSpPr/>
        </xdr:nvSpPr>
        <xdr:spPr>
          <a:xfrm>
            <a:off x="4450813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FF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5103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55" name="Figura a mano libera 54"/>
          <xdr:cNvSpPr/>
        </xdr:nvSpPr>
        <xdr:spPr>
          <a:xfrm>
            <a:off x="4665402" y="609039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56" name="Figura a mano libera 55">
            <a:hlinkClick xmlns:r="http://schemas.openxmlformats.org/officeDocument/2006/relationships" r:id="rId26"/>
          </xdr:cNvPr>
          <xdr:cNvSpPr/>
        </xdr:nvSpPr>
        <xdr:spPr>
          <a:xfrm>
            <a:off x="4450813" y="622922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FF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5104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57" name="Figura a mano libera 56"/>
          <xdr:cNvSpPr/>
        </xdr:nvSpPr>
        <xdr:spPr>
          <a:xfrm>
            <a:off x="5692424" y="3392619"/>
            <a:ext cx="4488983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488983" y="0"/>
                </a:moveTo>
                <a:lnTo>
                  <a:pt x="4488983" y="270934"/>
                </a:lnTo>
                <a:lnTo>
                  <a:pt x="0" y="270934"/>
                </a:lnTo>
                <a:lnTo>
                  <a:pt x="0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58" name="Figura a mano libera 57">
            <a:hlinkClick xmlns:r="http://schemas.openxmlformats.org/officeDocument/2006/relationships" r:id="rId27"/>
          </xdr:cNvPr>
          <xdr:cNvSpPr/>
        </xdr:nvSpPr>
        <xdr:spPr>
          <a:xfrm>
            <a:off x="5279865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rgbClr val="FFFF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6000 SUBCO 2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59" name="Figura a mano libera 58"/>
          <xdr:cNvSpPr/>
        </xdr:nvSpPr>
        <xdr:spPr>
          <a:xfrm>
            <a:off x="5646704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60" name="Figura a mano libera 59">
            <a:hlinkClick xmlns:r="http://schemas.openxmlformats.org/officeDocument/2006/relationships" r:id="rId28"/>
          </xdr:cNvPr>
          <xdr:cNvSpPr/>
        </xdr:nvSpPr>
        <xdr:spPr>
          <a:xfrm>
            <a:off x="5432115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FF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 6101</a:t>
            </a:r>
            <a:endParaRPr lang="it-IT" sz="900" b="0" kern="1200" cap="none" spc="0" noProof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61" name="Figura a mano libera 60"/>
          <xdr:cNvSpPr/>
        </xdr:nvSpPr>
        <xdr:spPr>
          <a:xfrm>
            <a:off x="5646704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62" name="Figura a mano libera 61">
            <a:hlinkClick xmlns:r="http://schemas.openxmlformats.org/officeDocument/2006/relationships" r:id="rId29"/>
          </xdr:cNvPr>
          <xdr:cNvSpPr/>
        </xdr:nvSpPr>
        <xdr:spPr>
          <a:xfrm>
            <a:off x="5432115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FF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6102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63" name="Figura a mano libera 62"/>
          <xdr:cNvSpPr/>
        </xdr:nvSpPr>
        <xdr:spPr>
          <a:xfrm>
            <a:off x="5646704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24" name="Figura a mano libera 1023">
            <a:hlinkClick xmlns:r="http://schemas.openxmlformats.org/officeDocument/2006/relationships" r:id="rId30"/>
          </xdr:cNvPr>
          <xdr:cNvSpPr/>
        </xdr:nvSpPr>
        <xdr:spPr>
          <a:xfrm>
            <a:off x="5432115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FF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6103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25" name="Figura a mano libera 1024"/>
          <xdr:cNvSpPr/>
        </xdr:nvSpPr>
        <xdr:spPr>
          <a:xfrm>
            <a:off x="5646704" y="609039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26" name="Figura a mano libera 1025">
            <a:hlinkClick xmlns:r="http://schemas.openxmlformats.org/officeDocument/2006/relationships" r:id="rId31"/>
          </xdr:cNvPr>
          <xdr:cNvSpPr/>
        </xdr:nvSpPr>
        <xdr:spPr>
          <a:xfrm>
            <a:off x="5432115" y="622922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FF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6104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27" name="Figura a mano libera 1026"/>
          <xdr:cNvSpPr/>
        </xdr:nvSpPr>
        <xdr:spPr>
          <a:xfrm>
            <a:off x="6673725" y="3392619"/>
            <a:ext cx="3507681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3507681" y="0"/>
                </a:moveTo>
                <a:lnTo>
                  <a:pt x="3507681" y="270934"/>
                </a:lnTo>
                <a:lnTo>
                  <a:pt x="0" y="270934"/>
                </a:lnTo>
                <a:lnTo>
                  <a:pt x="0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28" name="Figura a mano libera 1027">
            <a:hlinkClick xmlns:r="http://schemas.openxmlformats.org/officeDocument/2006/relationships" r:id="rId32"/>
          </xdr:cNvPr>
          <xdr:cNvSpPr/>
        </xdr:nvSpPr>
        <xdr:spPr>
          <a:xfrm>
            <a:off x="6261167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rgbClr val="92D05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7000 SUBCO 3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29" name="Figura a mano libera 1028"/>
          <xdr:cNvSpPr/>
        </xdr:nvSpPr>
        <xdr:spPr>
          <a:xfrm>
            <a:off x="6628005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30" name="Figura a mano libera 1029">
            <a:hlinkClick xmlns:r="http://schemas.openxmlformats.org/officeDocument/2006/relationships" r:id="rId33"/>
          </xdr:cNvPr>
          <xdr:cNvSpPr/>
        </xdr:nvSpPr>
        <xdr:spPr>
          <a:xfrm>
            <a:off x="6413416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92D05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 7101</a:t>
            </a:r>
            <a:endParaRPr lang="it-IT" sz="900" b="0" kern="1200" cap="none" spc="0" noProof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31" name="Figura a mano libera 1030"/>
          <xdr:cNvSpPr/>
        </xdr:nvSpPr>
        <xdr:spPr>
          <a:xfrm>
            <a:off x="6628005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32" name="Figura a mano libera 1031">
            <a:hlinkClick xmlns:r="http://schemas.openxmlformats.org/officeDocument/2006/relationships" r:id="rId34"/>
          </xdr:cNvPr>
          <xdr:cNvSpPr/>
        </xdr:nvSpPr>
        <xdr:spPr>
          <a:xfrm>
            <a:off x="6413416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92D05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7102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33" name="Figura a mano libera 1032"/>
          <xdr:cNvSpPr/>
        </xdr:nvSpPr>
        <xdr:spPr>
          <a:xfrm>
            <a:off x="6628005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34" name="Figura a mano libera 1033">
            <a:hlinkClick xmlns:r="http://schemas.openxmlformats.org/officeDocument/2006/relationships" r:id="rId35"/>
          </xdr:cNvPr>
          <xdr:cNvSpPr/>
        </xdr:nvSpPr>
        <xdr:spPr>
          <a:xfrm>
            <a:off x="6413416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92D05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7103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35" name="Figura a mano libera 1034"/>
          <xdr:cNvSpPr/>
        </xdr:nvSpPr>
        <xdr:spPr>
          <a:xfrm>
            <a:off x="6628005" y="609039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36" name="Figura a mano libera 1035">
            <a:hlinkClick xmlns:r="http://schemas.openxmlformats.org/officeDocument/2006/relationships" r:id="rId36"/>
          </xdr:cNvPr>
          <xdr:cNvSpPr/>
        </xdr:nvSpPr>
        <xdr:spPr>
          <a:xfrm>
            <a:off x="6413416" y="622922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92D05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7104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37" name="Figura a mano libera 1036"/>
          <xdr:cNvSpPr/>
        </xdr:nvSpPr>
        <xdr:spPr>
          <a:xfrm>
            <a:off x="7655027" y="3392619"/>
            <a:ext cx="2526380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2526380" y="0"/>
                </a:moveTo>
                <a:lnTo>
                  <a:pt x="2526380" y="270934"/>
                </a:lnTo>
                <a:lnTo>
                  <a:pt x="0" y="270934"/>
                </a:lnTo>
                <a:lnTo>
                  <a:pt x="0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38" name="Figura a mano libera 1037">
            <a:hlinkClick xmlns:r="http://schemas.openxmlformats.org/officeDocument/2006/relationships" r:id="rId37"/>
          </xdr:cNvPr>
          <xdr:cNvSpPr/>
        </xdr:nvSpPr>
        <xdr:spPr>
          <a:xfrm>
            <a:off x="7242469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rgbClr val="92D05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8000 SUBCO 3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39" name="Figura a mano libera 1038"/>
          <xdr:cNvSpPr/>
        </xdr:nvSpPr>
        <xdr:spPr>
          <a:xfrm>
            <a:off x="7609307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40" name="Figura a mano libera 1039">
            <a:hlinkClick xmlns:r="http://schemas.openxmlformats.org/officeDocument/2006/relationships" r:id="rId38"/>
          </xdr:cNvPr>
          <xdr:cNvSpPr/>
        </xdr:nvSpPr>
        <xdr:spPr>
          <a:xfrm>
            <a:off x="7394718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92D05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 8101</a:t>
            </a:r>
            <a:endParaRPr lang="it-IT" sz="900" b="0" kern="1200" cap="none" spc="0" noProof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41" name="Figura a mano libera 1040"/>
          <xdr:cNvSpPr/>
        </xdr:nvSpPr>
        <xdr:spPr>
          <a:xfrm>
            <a:off x="7609307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42" name="Figura a mano libera 1041">
            <a:hlinkClick xmlns:r="http://schemas.openxmlformats.org/officeDocument/2006/relationships" r:id="rId39"/>
          </xdr:cNvPr>
          <xdr:cNvSpPr/>
        </xdr:nvSpPr>
        <xdr:spPr>
          <a:xfrm>
            <a:off x="7394718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92D05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8102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43" name="Figura a mano libera 1042"/>
          <xdr:cNvSpPr/>
        </xdr:nvSpPr>
        <xdr:spPr>
          <a:xfrm>
            <a:off x="7609307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44" name="Figura a mano libera 1043">
            <a:hlinkClick xmlns:r="http://schemas.openxmlformats.org/officeDocument/2006/relationships" r:id="rId40"/>
          </xdr:cNvPr>
          <xdr:cNvSpPr/>
        </xdr:nvSpPr>
        <xdr:spPr>
          <a:xfrm>
            <a:off x="7394718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92D05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8103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45" name="Figura a mano libera 1044"/>
          <xdr:cNvSpPr/>
        </xdr:nvSpPr>
        <xdr:spPr>
          <a:xfrm>
            <a:off x="7609307" y="609039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46" name="Figura a mano libera 1045">
            <a:hlinkClick xmlns:r="http://schemas.openxmlformats.org/officeDocument/2006/relationships" r:id="rId41"/>
          </xdr:cNvPr>
          <xdr:cNvSpPr/>
        </xdr:nvSpPr>
        <xdr:spPr>
          <a:xfrm>
            <a:off x="7394718" y="622922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92D05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8104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47" name="Figura a mano libera 1046"/>
          <xdr:cNvSpPr/>
        </xdr:nvSpPr>
        <xdr:spPr>
          <a:xfrm>
            <a:off x="8636329" y="3392619"/>
            <a:ext cx="1545078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1545078" y="0"/>
                </a:moveTo>
                <a:lnTo>
                  <a:pt x="1545078" y="270934"/>
                </a:lnTo>
                <a:lnTo>
                  <a:pt x="0" y="270934"/>
                </a:lnTo>
                <a:lnTo>
                  <a:pt x="0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48" name="Figura a mano libera 1047">
            <a:hlinkClick xmlns:r="http://schemas.openxmlformats.org/officeDocument/2006/relationships" r:id="rId42"/>
          </xdr:cNvPr>
          <xdr:cNvSpPr/>
        </xdr:nvSpPr>
        <xdr:spPr>
          <a:xfrm>
            <a:off x="8223770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rgbClr val="00B0F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9000 SUBCO 4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49" name="Figura a mano libera 1048"/>
          <xdr:cNvSpPr/>
        </xdr:nvSpPr>
        <xdr:spPr>
          <a:xfrm>
            <a:off x="8590609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50" name="Figura a mano libera 1049">
            <a:hlinkClick xmlns:r="http://schemas.openxmlformats.org/officeDocument/2006/relationships" r:id="rId43"/>
          </xdr:cNvPr>
          <xdr:cNvSpPr/>
        </xdr:nvSpPr>
        <xdr:spPr>
          <a:xfrm>
            <a:off x="8376020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00B0F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 9101</a:t>
            </a:r>
            <a:endParaRPr lang="it-IT" sz="900" b="0" kern="1200" cap="none" spc="0" noProof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51" name="Figura a mano libera 1050"/>
          <xdr:cNvSpPr/>
        </xdr:nvSpPr>
        <xdr:spPr>
          <a:xfrm>
            <a:off x="8590609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52" name="Figura a mano libera 1051">
            <a:hlinkClick xmlns:r="http://schemas.openxmlformats.org/officeDocument/2006/relationships" r:id="rId39"/>
          </xdr:cNvPr>
          <xdr:cNvSpPr/>
        </xdr:nvSpPr>
        <xdr:spPr>
          <a:xfrm>
            <a:off x="8376020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00B0F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9102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54" name="Figura a mano libera 1053"/>
          <xdr:cNvSpPr/>
        </xdr:nvSpPr>
        <xdr:spPr>
          <a:xfrm>
            <a:off x="8590609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55" name="Figura a mano libera 1054">
            <a:hlinkClick xmlns:r="http://schemas.openxmlformats.org/officeDocument/2006/relationships" r:id="rId44"/>
          </xdr:cNvPr>
          <xdr:cNvSpPr/>
        </xdr:nvSpPr>
        <xdr:spPr>
          <a:xfrm>
            <a:off x="8376020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00B0F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9103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56" name="Figura a mano libera 1055"/>
          <xdr:cNvSpPr/>
        </xdr:nvSpPr>
        <xdr:spPr>
          <a:xfrm>
            <a:off x="8590609" y="609039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57" name="Figura a mano libera 1056">
            <a:hlinkClick xmlns:r="http://schemas.openxmlformats.org/officeDocument/2006/relationships" r:id="rId45"/>
          </xdr:cNvPr>
          <xdr:cNvSpPr/>
        </xdr:nvSpPr>
        <xdr:spPr>
          <a:xfrm>
            <a:off x="8376020" y="622922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00B0F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9104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58" name="Figura a mano libera 1057"/>
          <xdr:cNvSpPr/>
        </xdr:nvSpPr>
        <xdr:spPr>
          <a:xfrm>
            <a:off x="9617630" y="3392619"/>
            <a:ext cx="563776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563776" y="0"/>
                </a:moveTo>
                <a:lnTo>
                  <a:pt x="563776" y="270934"/>
                </a:lnTo>
                <a:lnTo>
                  <a:pt x="0" y="270934"/>
                </a:lnTo>
                <a:lnTo>
                  <a:pt x="0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59" name="Figura a mano libera 1058">
            <a:hlinkClick xmlns:r="http://schemas.openxmlformats.org/officeDocument/2006/relationships" r:id="rId46"/>
          </xdr:cNvPr>
          <xdr:cNvSpPr/>
        </xdr:nvSpPr>
        <xdr:spPr>
          <a:xfrm>
            <a:off x="9205072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chemeClr val="accent3">
              <a:lumMod val="60000"/>
              <a:lumOff val="40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10000 SUBCO 5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60" name="Figura a mano libera 1059"/>
          <xdr:cNvSpPr/>
        </xdr:nvSpPr>
        <xdr:spPr>
          <a:xfrm>
            <a:off x="9571910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61" name="Figura a mano libera 1060">
            <a:hlinkClick xmlns:r="http://schemas.openxmlformats.org/officeDocument/2006/relationships" r:id="rId47"/>
          </xdr:cNvPr>
          <xdr:cNvSpPr/>
        </xdr:nvSpPr>
        <xdr:spPr>
          <a:xfrm>
            <a:off x="9357321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3">
              <a:lumMod val="60000"/>
              <a:lumOff val="40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10001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62" name="Figura a mano libera 1061"/>
          <xdr:cNvSpPr/>
        </xdr:nvSpPr>
        <xdr:spPr>
          <a:xfrm>
            <a:off x="9571910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63" name="Figura a mano libera 1062">
            <a:hlinkClick xmlns:r="http://schemas.openxmlformats.org/officeDocument/2006/relationships" r:id="rId48"/>
          </xdr:cNvPr>
          <xdr:cNvSpPr/>
        </xdr:nvSpPr>
        <xdr:spPr>
          <a:xfrm>
            <a:off x="9357321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3">
              <a:lumMod val="60000"/>
              <a:lumOff val="40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10002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64" name="Figura a mano libera 1063"/>
          <xdr:cNvSpPr/>
        </xdr:nvSpPr>
        <xdr:spPr>
          <a:xfrm>
            <a:off x="9571910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65" name="Figura a mano libera 1064">
            <a:hlinkClick xmlns:r="http://schemas.openxmlformats.org/officeDocument/2006/relationships" r:id="rId49"/>
          </xdr:cNvPr>
          <xdr:cNvSpPr/>
        </xdr:nvSpPr>
        <xdr:spPr>
          <a:xfrm>
            <a:off x="9357321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3">
              <a:lumMod val="60000"/>
              <a:lumOff val="40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10003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66" name="Figura a mano libera 1065"/>
          <xdr:cNvSpPr/>
        </xdr:nvSpPr>
        <xdr:spPr>
          <a:xfrm>
            <a:off x="10181407" y="3392619"/>
            <a:ext cx="417524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270934"/>
                </a:lnTo>
                <a:lnTo>
                  <a:pt x="417524" y="270934"/>
                </a:lnTo>
                <a:lnTo>
                  <a:pt x="417524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67" name="Figura a mano libera 1066">
            <a:hlinkClick xmlns:r="http://schemas.openxmlformats.org/officeDocument/2006/relationships" r:id="rId50"/>
          </xdr:cNvPr>
          <xdr:cNvSpPr/>
        </xdr:nvSpPr>
        <xdr:spPr>
          <a:xfrm>
            <a:off x="10186374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11000 SUBCO 6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68" name="Figura a mano libera 1067"/>
          <xdr:cNvSpPr/>
        </xdr:nvSpPr>
        <xdr:spPr>
          <a:xfrm>
            <a:off x="10553212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69" name="Figura a mano libera 1068">
            <a:hlinkClick xmlns:r="http://schemas.openxmlformats.org/officeDocument/2006/relationships" r:id="rId51"/>
          </xdr:cNvPr>
          <xdr:cNvSpPr/>
        </xdr:nvSpPr>
        <xdr:spPr>
          <a:xfrm>
            <a:off x="10338623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11001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70" name="Figura a mano libera 1069"/>
          <xdr:cNvSpPr/>
        </xdr:nvSpPr>
        <xdr:spPr>
          <a:xfrm>
            <a:off x="10553212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71" name="Figura a mano libera 1070">
            <a:hlinkClick xmlns:r="http://schemas.openxmlformats.org/officeDocument/2006/relationships" r:id="rId52"/>
          </xdr:cNvPr>
          <xdr:cNvSpPr/>
        </xdr:nvSpPr>
        <xdr:spPr>
          <a:xfrm>
            <a:off x="10338623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11002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72" name="Figura a mano libera 1071"/>
          <xdr:cNvSpPr/>
        </xdr:nvSpPr>
        <xdr:spPr>
          <a:xfrm>
            <a:off x="10553212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73" name="Figura a mano libera 1072">
            <a:hlinkClick xmlns:r="http://schemas.openxmlformats.org/officeDocument/2006/relationships" r:id="rId53"/>
          </xdr:cNvPr>
          <xdr:cNvSpPr/>
        </xdr:nvSpPr>
        <xdr:spPr>
          <a:xfrm>
            <a:off x="10338623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11003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74" name="Figura a mano libera 1073"/>
          <xdr:cNvSpPr/>
        </xdr:nvSpPr>
        <xdr:spPr>
          <a:xfrm>
            <a:off x="10181407" y="3392619"/>
            <a:ext cx="1398826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270934"/>
                </a:lnTo>
                <a:lnTo>
                  <a:pt x="1398826" y="270934"/>
                </a:lnTo>
                <a:lnTo>
                  <a:pt x="1398826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75" name="Figura a mano libera 1074">
            <a:hlinkClick xmlns:r="http://schemas.openxmlformats.org/officeDocument/2006/relationships" r:id="rId54"/>
          </xdr:cNvPr>
          <xdr:cNvSpPr/>
        </xdr:nvSpPr>
        <xdr:spPr>
          <a:xfrm>
            <a:off x="11167675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12000 SUBCO 7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76" name="Figura a mano libera 1075"/>
          <xdr:cNvSpPr/>
        </xdr:nvSpPr>
        <xdr:spPr>
          <a:xfrm>
            <a:off x="11534514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77" name="Figura a mano libera 1076">
            <a:hlinkClick xmlns:r="http://schemas.openxmlformats.org/officeDocument/2006/relationships" r:id="rId55"/>
          </xdr:cNvPr>
          <xdr:cNvSpPr/>
        </xdr:nvSpPr>
        <xdr:spPr>
          <a:xfrm>
            <a:off x="11319925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12001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78" name="Figura a mano libera 1077"/>
          <xdr:cNvSpPr/>
        </xdr:nvSpPr>
        <xdr:spPr>
          <a:xfrm>
            <a:off x="11534514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79" name="Figura a mano libera 1078">
            <a:hlinkClick xmlns:r="http://schemas.openxmlformats.org/officeDocument/2006/relationships" r:id="rId56"/>
          </xdr:cNvPr>
          <xdr:cNvSpPr/>
        </xdr:nvSpPr>
        <xdr:spPr>
          <a:xfrm>
            <a:off x="11319925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12002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80" name="Figura a mano libera 1079"/>
          <xdr:cNvSpPr/>
        </xdr:nvSpPr>
        <xdr:spPr>
          <a:xfrm>
            <a:off x="11534514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81" name="Figura a mano libera 1080">
            <a:hlinkClick xmlns:r="http://schemas.openxmlformats.org/officeDocument/2006/relationships" r:id="rId57"/>
          </xdr:cNvPr>
          <xdr:cNvSpPr/>
        </xdr:nvSpPr>
        <xdr:spPr>
          <a:xfrm>
            <a:off x="11319925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12003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82" name="Figura a mano libera 1081"/>
          <xdr:cNvSpPr/>
        </xdr:nvSpPr>
        <xdr:spPr>
          <a:xfrm>
            <a:off x="10181407" y="3392619"/>
            <a:ext cx="2380128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270934"/>
                </a:lnTo>
                <a:lnTo>
                  <a:pt x="2380128" y="270934"/>
                </a:lnTo>
                <a:lnTo>
                  <a:pt x="2380128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83" name="Figura a mano libera 1082">
            <a:hlinkClick xmlns:r="http://schemas.openxmlformats.org/officeDocument/2006/relationships" r:id="rId58"/>
          </xdr:cNvPr>
          <xdr:cNvSpPr/>
        </xdr:nvSpPr>
        <xdr:spPr>
          <a:xfrm>
            <a:off x="12148977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chemeClr val="accent6">
              <a:lumMod val="60000"/>
              <a:lumOff val="40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13000 SUBCO 8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84" name="Figura a mano libera 1083"/>
          <xdr:cNvSpPr/>
        </xdr:nvSpPr>
        <xdr:spPr>
          <a:xfrm>
            <a:off x="12515815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85" name="Figura a mano libera 1084">
            <a:hlinkClick xmlns:r="http://schemas.openxmlformats.org/officeDocument/2006/relationships" r:id="rId59"/>
          </xdr:cNvPr>
          <xdr:cNvSpPr/>
        </xdr:nvSpPr>
        <xdr:spPr>
          <a:xfrm>
            <a:off x="12301226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6">
              <a:lumMod val="60000"/>
              <a:lumOff val="40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13001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86" name="Figura a mano libera 1085"/>
          <xdr:cNvSpPr/>
        </xdr:nvSpPr>
        <xdr:spPr>
          <a:xfrm>
            <a:off x="12515815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87" name="Figura a mano libera 1086">
            <a:hlinkClick xmlns:r="http://schemas.openxmlformats.org/officeDocument/2006/relationships" r:id="rId60"/>
          </xdr:cNvPr>
          <xdr:cNvSpPr/>
        </xdr:nvSpPr>
        <xdr:spPr>
          <a:xfrm>
            <a:off x="12301226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6">
              <a:lumMod val="60000"/>
              <a:lumOff val="40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13002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88" name="Figura a mano libera 1087"/>
          <xdr:cNvSpPr/>
        </xdr:nvSpPr>
        <xdr:spPr>
          <a:xfrm>
            <a:off x="12515815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89" name="Figura a mano libera 1088">
            <a:hlinkClick xmlns:r="http://schemas.openxmlformats.org/officeDocument/2006/relationships" r:id="rId61"/>
          </xdr:cNvPr>
          <xdr:cNvSpPr/>
        </xdr:nvSpPr>
        <xdr:spPr>
          <a:xfrm>
            <a:off x="12301226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6">
              <a:lumMod val="60000"/>
              <a:lumOff val="40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13003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90" name="Figura a mano libera 1089"/>
          <xdr:cNvSpPr/>
        </xdr:nvSpPr>
        <xdr:spPr>
          <a:xfrm>
            <a:off x="10181407" y="3392619"/>
            <a:ext cx="3361429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270934"/>
                </a:lnTo>
                <a:lnTo>
                  <a:pt x="3361429" y="270934"/>
                </a:lnTo>
                <a:lnTo>
                  <a:pt x="3361429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91" name="Figura a mano libera 1090">
            <a:hlinkClick xmlns:r="http://schemas.openxmlformats.org/officeDocument/2006/relationships" r:id="rId62"/>
          </xdr:cNvPr>
          <xdr:cNvSpPr/>
        </xdr:nvSpPr>
        <xdr:spPr>
          <a:xfrm>
            <a:off x="13130279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chemeClr val="accent2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14000 SUBCO 9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92" name="Figura a mano libera 1091"/>
          <xdr:cNvSpPr/>
        </xdr:nvSpPr>
        <xdr:spPr>
          <a:xfrm>
            <a:off x="13497117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93" name="Figura a mano libera 1092">
            <a:hlinkClick xmlns:r="http://schemas.openxmlformats.org/officeDocument/2006/relationships" r:id="rId63"/>
          </xdr:cNvPr>
          <xdr:cNvSpPr/>
        </xdr:nvSpPr>
        <xdr:spPr>
          <a:xfrm>
            <a:off x="13282528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2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14001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94" name="Figura a mano libera 1093"/>
          <xdr:cNvSpPr/>
        </xdr:nvSpPr>
        <xdr:spPr>
          <a:xfrm>
            <a:off x="13497117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95" name="Figura a mano libera 1094">
            <a:hlinkClick xmlns:r="http://schemas.openxmlformats.org/officeDocument/2006/relationships" r:id="rId64"/>
          </xdr:cNvPr>
          <xdr:cNvSpPr/>
        </xdr:nvSpPr>
        <xdr:spPr>
          <a:xfrm>
            <a:off x="13282528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2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14002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96" name="Figura a mano libera 1095"/>
          <xdr:cNvSpPr/>
        </xdr:nvSpPr>
        <xdr:spPr>
          <a:xfrm>
            <a:off x="13497117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97" name="Figura a mano libera 1096">
            <a:hlinkClick xmlns:r="http://schemas.openxmlformats.org/officeDocument/2006/relationships" r:id="rId65"/>
          </xdr:cNvPr>
          <xdr:cNvSpPr/>
        </xdr:nvSpPr>
        <xdr:spPr>
          <a:xfrm>
            <a:off x="13282528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2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14003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98" name="Figura a mano libera 1097"/>
          <xdr:cNvSpPr/>
        </xdr:nvSpPr>
        <xdr:spPr>
          <a:xfrm>
            <a:off x="10181407" y="3392619"/>
            <a:ext cx="4342731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270934"/>
                </a:lnTo>
                <a:lnTo>
                  <a:pt x="4342731" y="270934"/>
                </a:lnTo>
                <a:lnTo>
                  <a:pt x="4342731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99" name="Figura a mano libera 1098">
            <a:hlinkClick xmlns:r="http://schemas.openxmlformats.org/officeDocument/2006/relationships" r:id="rId66"/>
          </xdr:cNvPr>
          <xdr:cNvSpPr/>
        </xdr:nvSpPr>
        <xdr:spPr>
          <a:xfrm>
            <a:off x="14111580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chemeClr val="bg2">
              <a:lumMod val="50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15000 SUBCO 10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00" name="Figura a mano libera 1099"/>
          <xdr:cNvSpPr/>
        </xdr:nvSpPr>
        <xdr:spPr>
          <a:xfrm>
            <a:off x="14478419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01" name="Figura a mano libera 1100">
            <a:hlinkClick xmlns:r="http://schemas.openxmlformats.org/officeDocument/2006/relationships" r:id="rId67"/>
          </xdr:cNvPr>
          <xdr:cNvSpPr/>
        </xdr:nvSpPr>
        <xdr:spPr>
          <a:xfrm>
            <a:off x="14263830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bg2">
              <a:lumMod val="50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15001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02" name="Figura a mano libera 1101"/>
          <xdr:cNvSpPr/>
        </xdr:nvSpPr>
        <xdr:spPr>
          <a:xfrm>
            <a:off x="14478419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03" name="Figura a mano libera 1102">
            <a:hlinkClick xmlns:r="http://schemas.openxmlformats.org/officeDocument/2006/relationships" r:id="rId68"/>
          </xdr:cNvPr>
          <xdr:cNvSpPr/>
        </xdr:nvSpPr>
        <xdr:spPr>
          <a:xfrm>
            <a:off x="14263830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bg2">
              <a:lumMod val="50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15002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04" name="Figura a mano libera 1103"/>
          <xdr:cNvSpPr/>
        </xdr:nvSpPr>
        <xdr:spPr>
          <a:xfrm>
            <a:off x="14478419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05" name="Figura a mano libera 1104">
            <a:hlinkClick xmlns:r="http://schemas.openxmlformats.org/officeDocument/2006/relationships" r:id="rId69"/>
          </xdr:cNvPr>
          <xdr:cNvSpPr/>
        </xdr:nvSpPr>
        <xdr:spPr>
          <a:xfrm>
            <a:off x="14263830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bg2">
              <a:lumMod val="50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15003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06" name="Figura a mano libera 1105"/>
          <xdr:cNvSpPr/>
        </xdr:nvSpPr>
        <xdr:spPr>
          <a:xfrm>
            <a:off x="10181407" y="3392619"/>
            <a:ext cx="5324033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270934"/>
                </a:lnTo>
                <a:lnTo>
                  <a:pt x="5324033" y="270934"/>
                </a:lnTo>
                <a:lnTo>
                  <a:pt x="5324033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07" name="Figura a mano libera 1106">
            <a:hlinkClick xmlns:r="http://schemas.openxmlformats.org/officeDocument/2006/relationships" r:id="rId70"/>
          </xdr:cNvPr>
          <xdr:cNvSpPr/>
        </xdr:nvSpPr>
        <xdr:spPr>
          <a:xfrm>
            <a:off x="15092882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chemeClr val="accent3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16000 SUBCO 11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08" name="Figura a mano libera 1107"/>
          <xdr:cNvSpPr/>
        </xdr:nvSpPr>
        <xdr:spPr>
          <a:xfrm>
            <a:off x="15459720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09" name="Figura a mano libera 1108">
            <a:hlinkClick xmlns:r="http://schemas.openxmlformats.org/officeDocument/2006/relationships" r:id="rId71"/>
          </xdr:cNvPr>
          <xdr:cNvSpPr/>
        </xdr:nvSpPr>
        <xdr:spPr>
          <a:xfrm>
            <a:off x="15245131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3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16001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10" name="Figura a mano libera 1109"/>
          <xdr:cNvSpPr/>
        </xdr:nvSpPr>
        <xdr:spPr>
          <a:xfrm>
            <a:off x="15459720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11" name="Figura a mano libera 1110">
            <a:hlinkClick xmlns:r="http://schemas.openxmlformats.org/officeDocument/2006/relationships" r:id="rId72"/>
          </xdr:cNvPr>
          <xdr:cNvSpPr/>
        </xdr:nvSpPr>
        <xdr:spPr>
          <a:xfrm>
            <a:off x="15245131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3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16002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12" name="Figura a mano libera 1111"/>
          <xdr:cNvSpPr/>
        </xdr:nvSpPr>
        <xdr:spPr>
          <a:xfrm>
            <a:off x="15459720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13" name="Figura a mano libera 1112">
            <a:hlinkClick xmlns:r="http://schemas.openxmlformats.org/officeDocument/2006/relationships" r:id="rId73"/>
          </xdr:cNvPr>
          <xdr:cNvSpPr/>
        </xdr:nvSpPr>
        <xdr:spPr>
          <a:xfrm>
            <a:off x="15245131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3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16003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14" name="Figura a mano libera 1113"/>
          <xdr:cNvSpPr/>
        </xdr:nvSpPr>
        <xdr:spPr>
          <a:xfrm>
            <a:off x="10181407" y="3392619"/>
            <a:ext cx="6305334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270934"/>
                </a:lnTo>
                <a:lnTo>
                  <a:pt x="6305334" y="270934"/>
                </a:lnTo>
                <a:lnTo>
                  <a:pt x="6305334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15" name="Figura a mano libera 1114">
            <a:hlinkClick xmlns:r="http://schemas.openxmlformats.org/officeDocument/2006/relationships" r:id="rId74"/>
          </xdr:cNvPr>
          <xdr:cNvSpPr/>
        </xdr:nvSpPr>
        <xdr:spPr>
          <a:xfrm>
            <a:off x="16074184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rgbClr val="FF00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17000 SUBCO 12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16" name="Figura a mano libera 1115"/>
          <xdr:cNvSpPr/>
        </xdr:nvSpPr>
        <xdr:spPr>
          <a:xfrm>
            <a:off x="16441022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17" name="Figura a mano libera 1116">
            <a:hlinkClick xmlns:r="http://schemas.openxmlformats.org/officeDocument/2006/relationships" r:id="rId75"/>
          </xdr:cNvPr>
          <xdr:cNvSpPr/>
        </xdr:nvSpPr>
        <xdr:spPr>
          <a:xfrm>
            <a:off x="16226433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00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17001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18" name="Figura a mano libera 1117"/>
          <xdr:cNvSpPr/>
        </xdr:nvSpPr>
        <xdr:spPr>
          <a:xfrm>
            <a:off x="16441022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19" name="Figura a mano libera 1118">
            <a:hlinkClick xmlns:r="http://schemas.openxmlformats.org/officeDocument/2006/relationships" r:id="rId76"/>
          </xdr:cNvPr>
          <xdr:cNvSpPr/>
        </xdr:nvSpPr>
        <xdr:spPr>
          <a:xfrm>
            <a:off x="16226433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00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17002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20" name="Figura a mano libera 1119"/>
          <xdr:cNvSpPr/>
        </xdr:nvSpPr>
        <xdr:spPr>
          <a:xfrm>
            <a:off x="16441022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21" name="Figura a mano libera 1120">
            <a:hlinkClick xmlns:r="http://schemas.openxmlformats.org/officeDocument/2006/relationships" r:id="rId77"/>
          </xdr:cNvPr>
          <xdr:cNvSpPr/>
        </xdr:nvSpPr>
        <xdr:spPr>
          <a:xfrm>
            <a:off x="16226433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00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17003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22" name="Figura a mano libera 1121"/>
          <xdr:cNvSpPr/>
        </xdr:nvSpPr>
        <xdr:spPr>
          <a:xfrm>
            <a:off x="10181407" y="3392619"/>
            <a:ext cx="7286636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270934"/>
                </a:lnTo>
                <a:lnTo>
                  <a:pt x="7286636" y="270934"/>
                </a:lnTo>
                <a:lnTo>
                  <a:pt x="7286636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23" name="Figura a mano libera 1122">
            <a:hlinkClick xmlns:r="http://schemas.openxmlformats.org/officeDocument/2006/relationships" r:id="rId78"/>
          </xdr:cNvPr>
          <xdr:cNvSpPr/>
        </xdr:nvSpPr>
        <xdr:spPr>
          <a:xfrm>
            <a:off x="17055485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chemeClr val="accent3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18000 SUBCO 13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24" name="Figura a mano libera 1123"/>
          <xdr:cNvSpPr/>
        </xdr:nvSpPr>
        <xdr:spPr>
          <a:xfrm>
            <a:off x="17422324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25" name="Figura a mano libera 1124">
            <a:hlinkClick xmlns:r="http://schemas.openxmlformats.org/officeDocument/2006/relationships" r:id="rId79"/>
          </xdr:cNvPr>
          <xdr:cNvSpPr/>
        </xdr:nvSpPr>
        <xdr:spPr>
          <a:xfrm>
            <a:off x="17207735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3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18001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26" name="Figura a mano libera 1125"/>
          <xdr:cNvSpPr/>
        </xdr:nvSpPr>
        <xdr:spPr>
          <a:xfrm>
            <a:off x="17422324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27" name="Figura a mano libera 1126">
            <a:hlinkClick xmlns:r="http://schemas.openxmlformats.org/officeDocument/2006/relationships" r:id="rId80"/>
          </xdr:cNvPr>
          <xdr:cNvSpPr/>
        </xdr:nvSpPr>
        <xdr:spPr>
          <a:xfrm>
            <a:off x="17207735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3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18002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28" name="Figura a mano libera 1127"/>
          <xdr:cNvSpPr/>
        </xdr:nvSpPr>
        <xdr:spPr>
          <a:xfrm>
            <a:off x="17422324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29" name="Figura a mano libera 1128">
            <a:hlinkClick xmlns:r="http://schemas.openxmlformats.org/officeDocument/2006/relationships" r:id="rId81"/>
          </xdr:cNvPr>
          <xdr:cNvSpPr/>
        </xdr:nvSpPr>
        <xdr:spPr>
          <a:xfrm>
            <a:off x="17207735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3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18003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30" name="Figura a mano libera 1129"/>
          <xdr:cNvSpPr/>
        </xdr:nvSpPr>
        <xdr:spPr>
          <a:xfrm>
            <a:off x="10181407" y="3392619"/>
            <a:ext cx="8267938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270934"/>
                </a:lnTo>
                <a:lnTo>
                  <a:pt x="8267938" y="270934"/>
                </a:lnTo>
                <a:lnTo>
                  <a:pt x="8267938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31" name="Figura a mano libera 1130">
            <a:hlinkClick xmlns:r="http://schemas.openxmlformats.org/officeDocument/2006/relationships" r:id="rId82"/>
          </xdr:cNvPr>
          <xdr:cNvSpPr/>
        </xdr:nvSpPr>
        <xdr:spPr>
          <a:xfrm>
            <a:off x="18036787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chemeClr val="accent1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19000 SUBCO 14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32" name="Figura a mano libera 1131"/>
          <xdr:cNvSpPr/>
        </xdr:nvSpPr>
        <xdr:spPr>
          <a:xfrm>
            <a:off x="18403625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33" name="Figura a mano libera 1132">
            <a:hlinkClick xmlns:r="http://schemas.openxmlformats.org/officeDocument/2006/relationships" r:id="rId83"/>
          </xdr:cNvPr>
          <xdr:cNvSpPr/>
        </xdr:nvSpPr>
        <xdr:spPr>
          <a:xfrm>
            <a:off x="18189037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1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19001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34" name="Figura a mano libera 1133"/>
          <xdr:cNvSpPr/>
        </xdr:nvSpPr>
        <xdr:spPr>
          <a:xfrm>
            <a:off x="18403625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35" name="Figura a mano libera 1134">
            <a:hlinkClick xmlns:r="http://schemas.openxmlformats.org/officeDocument/2006/relationships" r:id="rId84"/>
          </xdr:cNvPr>
          <xdr:cNvSpPr/>
        </xdr:nvSpPr>
        <xdr:spPr>
          <a:xfrm>
            <a:off x="18189037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1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19002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36" name="Figura a mano libera 1135"/>
          <xdr:cNvSpPr/>
        </xdr:nvSpPr>
        <xdr:spPr>
          <a:xfrm>
            <a:off x="18403625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37" name="Figura a mano libera 1136">
            <a:hlinkClick xmlns:r="http://schemas.openxmlformats.org/officeDocument/2006/relationships" r:id="rId85"/>
          </xdr:cNvPr>
          <xdr:cNvSpPr/>
        </xdr:nvSpPr>
        <xdr:spPr>
          <a:xfrm>
            <a:off x="18189037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1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19003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38" name="Figura a mano libera 1137"/>
          <xdr:cNvSpPr/>
        </xdr:nvSpPr>
        <xdr:spPr>
          <a:xfrm>
            <a:off x="10181407" y="3392619"/>
            <a:ext cx="9322365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270934"/>
                </a:lnTo>
                <a:lnTo>
                  <a:pt x="9322365" y="270934"/>
                </a:lnTo>
                <a:lnTo>
                  <a:pt x="9322365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39" name="Figura a mano libera 1138">
            <a:hlinkClick xmlns:r="http://schemas.openxmlformats.org/officeDocument/2006/relationships" r:id="rId86"/>
          </xdr:cNvPr>
          <xdr:cNvSpPr/>
        </xdr:nvSpPr>
        <xdr:spPr>
          <a:xfrm>
            <a:off x="19018090" y="3934489"/>
            <a:ext cx="895786" cy="710033"/>
          </a:xfrm>
          <a:custGeom>
            <a:avLst/>
            <a:gdLst>
              <a:gd name="connsiteX0" fmla="*/ 0 w 971368"/>
              <a:gd name="connsiteY0" fmla="*/ 71505 h 715047"/>
              <a:gd name="connsiteX1" fmla="*/ 71505 w 971368"/>
              <a:gd name="connsiteY1" fmla="*/ 0 h 715047"/>
              <a:gd name="connsiteX2" fmla="*/ 899863 w 971368"/>
              <a:gd name="connsiteY2" fmla="*/ 0 h 715047"/>
              <a:gd name="connsiteX3" fmla="*/ 971368 w 971368"/>
              <a:gd name="connsiteY3" fmla="*/ 71505 h 715047"/>
              <a:gd name="connsiteX4" fmla="*/ 971368 w 971368"/>
              <a:gd name="connsiteY4" fmla="*/ 643542 h 715047"/>
              <a:gd name="connsiteX5" fmla="*/ 899863 w 971368"/>
              <a:gd name="connsiteY5" fmla="*/ 715047 h 715047"/>
              <a:gd name="connsiteX6" fmla="*/ 71505 w 971368"/>
              <a:gd name="connsiteY6" fmla="*/ 715047 h 715047"/>
              <a:gd name="connsiteX7" fmla="*/ 0 w 971368"/>
              <a:gd name="connsiteY7" fmla="*/ 643542 h 715047"/>
              <a:gd name="connsiteX8" fmla="*/ 0 w 971368"/>
              <a:gd name="connsiteY8" fmla="*/ 71505 h 71504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71368" h="715047">
                <a:moveTo>
                  <a:pt x="0" y="71505"/>
                </a:moveTo>
                <a:cubicBezTo>
                  <a:pt x="0" y="32014"/>
                  <a:pt x="32014" y="0"/>
                  <a:pt x="71505" y="0"/>
                </a:cubicBezTo>
                <a:lnTo>
                  <a:pt x="899863" y="0"/>
                </a:lnTo>
                <a:cubicBezTo>
                  <a:pt x="939354" y="0"/>
                  <a:pt x="971368" y="32014"/>
                  <a:pt x="971368" y="71505"/>
                </a:cubicBezTo>
                <a:lnTo>
                  <a:pt x="971368" y="643542"/>
                </a:lnTo>
                <a:cubicBezTo>
                  <a:pt x="971368" y="683033"/>
                  <a:pt x="939354" y="715047"/>
                  <a:pt x="899863" y="715047"/>
                </a:cubicBezTo>
                <a:lnTo>
                  <a:pt x="71505" y="715047"/>
                </a:lnTo>
                <a:cubicBezTo>
                  <a:pt x="32014" y="715047"/>
                  <a:pt x="0" y="683033"/>
                  <a:pt x="0" y="643542"/>
                </a:cubicBezTo>
                <a:lnTo>
                  <a:pt x="0" y="71505"/>
                </a:lnTo>
                <a:close/>
              </a:path>
            </a:pathLst>
          </a:custGeom>
          <a:solidFill>
            <a:schemeClr val="accent5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9043" tIns="59043" rIns="59043" bIns="59043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20000 SUBCO 15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40" name="Figura a mano libera 1139"/>
          <xdr:cNvSpPr/>
        </xdr:nvSpPr>
        <xdr:spPr>
          <a:xfrm>
            <a:off x="19458053" y="4649536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41" name="Figura a mano libera 1140">
            <a:hlinkClick xmlns:r="http://schemas.openxmlformats.org/officeDocument/2006/relationships" r:id="rId87"/>
          </xdr:cNvPr>
          <xdr:cNvSpPr/>
        </xdr:nvSpPr>
        <xdr:spPr>
          <a:xfrm>
            <a:off x="19243464" y="4788367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5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20001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42" name="Figura a mano libera 1141"/>
          <xdr:cNvSpPr/>
        </xdr:nvSpPr>
        <xdr:spPr>
          <a:xfrm>
            <a:off x="19458053" y="5135446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43" name="Figura a mano libera 1142">
            <a:hlinkClick xmlns:r="http://schemas.openxmlformats.org/officeDocument/2006/relationships" r:id="rId88"/>
          </xdr:cNvPr>
          <xdr:cNvSpPr/>
        </xdr:nvSpPr>
        <xdr:spPr>
          <a:xfrm>
            <a:off x="19243464" y="5274277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5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20002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44" name="Figura a mano libera 1143"/>
          <xdr:cNvSpPr/>
        </xdr:nvSpPr>
        <xdr:spPr>
          <a:xfrm>
            <a:off x="19458053" y="5621355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45" name="Figura a mano libera 1144">
            <a:hlinkClick xmlns:r="http://schemas.openxmlformats.org/officeDocument/2006/relationships" r:id="rId89"/>
          </xdr:cNvPr>
          <xdr:cNvSpPr/>
        </xdr:nvSpPr>
        <xdr:spPr>
          <a:xfrm>
            <a:off x="19243464" y="5760187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5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20003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90424" name="Rectangle 1"/>
        <xdr:cNvSpPr>
          <a:spLocks noChangeArrowheads="1"/>
        </xdr:cNvSpPr>
      </xdr:nvSpPr>
      <xdr:spPr bwMode="auto">
        <a:xfrm>
          <a:off x="0" y="0"/>
          <a:ext cx="94869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90425" name="Rectangle 2"/>
        <xdr:cNvSpPr>
          <a:spLocks noChangeArrowheads="1"/>
        </xdr:cNvSpPr>
      </xdr:nvSpPr>
      <xdr:spPr bwMode="auto">
        <a:xfrm>
          <a:off x="0" y="0"/>
          <a:ext cx="94869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90426" name="Rectangle 3"/>
        <xdr:cNvSpPr>
          <a:spLocks noChangeArrowheads="1"/>
        </xdr:cNvSpPr>
      </xdr:nvSpPr>
      <xdr:spPr bwMode="auto">
        <a:xfrm>
          <a:off x="0" y="0"/>
          <a:ext cx="10713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7704" name="Rectangle 1"/>
        <xdr:cNvSpPr>
          <a:spLocks noChangeArrowheads="1"/>
        </xdr:cNvSpPr>
      </xdr:nvSpPr>
      <xdr:spPr bwMode="auto">
        <a:xfrm>
          <a:off x="0" y="0"/>
          <a:ext cx="109118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8921" name="Rectangle 1"/>
        <xdr:cNvSpPr>
          <a:spLocks noChangeArrowheads="1"/>
        </xdr:cNvSpPr>
      </xdr:nvSpPr>
      <xdr:spPr bwMode="auto">
        <a:xfrm>
          <a:off x="0" y="0"/>
          <a:ext cx="95935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8922" name="Rectangle 2"/>
        <xdr:cNvSpPr>
          <a:spLocks noChangeArrowheads="1"/>
        </xdr:cNvSpPr>
      </xdr:nvSpPr>
      <xdr:spPr bwMode="auto">
        <a:xfrm>
          <a:off x="0" y="0"/>
          <a:ext cx="95935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8923" name="Rectangle 3"/>
        <xdr:cNvSpPr>
          <a:spLocks noChangeArrowheads="1"/>
        </xdr:cNvSpPr>
      </xdr:nvSpPr>
      <xdr:spPr bwMode="auto">
        <a:xfrm>
          <a:off x="0" y="0"/>
          <a:ext cx="109423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945" name="Rectangle 1"/>
        <xdr:cNvSpPr>
          <a:spLocks noChangeArrowheads="1"/>
        </xdr:cNvSpPr>
      </xdr:nvSpPr>
      <xdr:spPr bwMode="auto">
        <a:xfrm>
          <a:off x="0" y="0"/>
          <a:ext cx="9288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946" name="Rectangle 2"/>
        <xdr:cNvSpPr>
          <a:spLocks noChangeArrowheads="1"/>
        </xdr:cNvSpPr>
      </xdr:nvSpPr>
      <xdr:spPr bwMode="auto">
        <a:xfrm>
          <a:off x="0" y="0"/>
          <a:ext cx="9288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9947" name="Rectangle 3"/>
        <xdr:cNvSpPr>
          <a:spLocks noChangeArrowheads="1"/>
        </xdr:cNvSpPr>
      </xdr:nvSpPr>
      <xdr:spPr bwMode="auto">
        <a:xfrm>
          <a:off x="0" y="0"/>
          <a:ext cx="10500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9566" name="Rectangle 1"/>
        <xdr:cNvSpPr>
          <a:spLocks noChangeArrowheads="1"/>
        </xdr:cNvSpPr>
      </xdr:nvSpPr>
      <xdr:spPr bwMode="auto">
        <a:xfrm>
          <a:off x="0" y="0"/>
          <a:ext cx="97764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9567" name="Rectangle 2"/>
        <xdr:cNvSpPr>
          <a:spLocks noChangeArrowheads="1"/>
        </xdr:cNvSpPr>
      </xdr:nvSpPr>
      <xdr:spPr bwMode="auto">
        <a:xfrm>
          <a:off x="0" y="0"/>
          <a:ext cx="97764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89568" name="Rectangle 3"/>
        <xdr:cNvSpPr>
          <a:spLocks noChangeArrowheads="1"/>
        </xdr:cNvSpPr>
      </xdr:nvSpPr>
      <xdr:spPr bwMode="auto">
        <a:xfrm>
          <a:off x="0" y="0"/>
          <a:ext cx="111404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4761" name="Rectangle 1"/>
        <xdr:cNvSpPr>
          <a:spLocks noChangeArrowheads="1"/>
        </xdr:cNvSpPr>
      </xdr:nvSpPr>
      <xdr:spPr bwMode="auto">
        <a:xfrm>
          <a:off x="0" y="0"/>
          <a:ext cx="9380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4762" name="Rectangle 2"/>
        <xdr:cNvSpPr>
          <a:spLocks noChangeArrowheads="1"/>
        </xdr:cNvSpPr>
      </xdr:nvSpPr>
      <xdr:spPr bwMode="auto">
        <a:xfrm>
          <a:off x="0" y="0"/>
          <a:ext cx="9380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4763" name="Rectangle 3"/>
        <xdr:cNvSpPr>
          <a:spLocks noChangeArrowheads="1"/>
        </xdr:cNvSpPr>
      </xdr:nvSpPr>
      <xdr:spPr bwMode="auto">
        <a:xfrm>
          <a:off x="0" y="0"/>
          <a:ext cx="106146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5949" name="Rectangle 1"/>
        <xdr:cNvSpPr>
          <a:spLocks noChangeArrowheads="1"/>
        </xdr:cNvSpPr>
      </xdr:nvSpPr>
      <xdr:spPr bwMode="auto">
        <a:xfrm>
          <a:off x="0" y="0"/>
          <a:ext cx="9563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5950" name="Rectangle 2"/>
        <xdr:cNvSpPr>
          <a:spLocks noChangeArrowheads="1"/>
        </xdr:cNvSpPr>
      </xdr:nvSpPr>
      <xdr:spPr bwMode="auto">
        <a:xfrm>
          <a:off x="0" y="0"/>
          <a:ext cx="9563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5951" name="Rectangle 3"/>
        <xdr:cNvSpPr>
          <a:spLocks noChangeArrowheads="1"/>
        </xdr:cNvSpPr>
      </xdr:nvSpPr>
      <xdr:spPr bwMode="auto">
        <a:xfrm>
          <a:off x="0" y="0"/>
          <a:ext cx="106908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6973" name="Rectangle 1"/>
        <xdr:cNvSpPr>
          <a:spLocks noChangeArrowheads="1"/>
        </xdr:cNvSpPr>
      </xdr:nvSpPr>
      <xdr:spPr bwMode="auto">
        <a:xfrm>
          <a:off x="0" y="0"/>
          <a:ext cx="9570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6974" name="Rectangle 2"/>
        <xdr:cNvSpPr>
          <a:spLocks noChangeArrowheads="1"/>
        </xdr:cNvSpPr>
      </xdr:nvSpPr>
      <xdr:spPr bwMode="auto">
        <a:xfrm>
          <a:off x="0" y="0"/>
          <a:ext cx="9570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6975" name="Rectangle 3"/>
        <xdr:cNvSpPr>
          <a:spLocks noChangeArrowheads="1"/>
        </xdr:cNvSpPr>
      </xdr:nvSpPr>
      <xdr:spPr bwMode="auto">
        <a:xfrm>
          <a:off x="0" y="0"/>
          <a:ext cx="10782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7833" name="Rectangle 1"/>
        <xdr:cNvSpPr>
          <a:spLocks noChangeArrowheads="1"/>
        </xdr:cNvSpPr>
      </xdr:nvSpPr>
      <xdr:spPr bwMode="auto">
        <a:xfrm>
          <a:off x="0" y="0"/>
          <a:ext cx="10012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7834" name="Rectangle 2"/>
        <xdr:cNvSpPr>
          <a:spLocks noChangeArrowheads="1"/>
        </xdr:cNvSpPr>
      </xdr:nvSpPr>
      <xdr:spPr bwMode="auto">
        <a:xfrm>
          <a:off x="0" y="0"/>
          <a:ext cx="10012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7835" name="Rectangle 3"/>
        <xdr:cNvSpPr>
          <a:spLocks noChangeArrowheads="1"/>
        </xdr:cNvSpPr>
      </xdr:nvSpPr>
      <xdr:spPr bwMode="auto">
        <a:xfrm>
          <a:off x="0" y="0"/>
          <a:ext cx="114147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0044" name="Rectangle 1"/>
        <xdr:cNvSpPr>
          <a:spLocks noChangeArrowheads="1"/>
        </xdr:cNvSpPr>
      </xdr:nvSpPr>
      <xdr:spPr bwMode="auto">
        <a:xfrm>
          <a:off x="0" y="0"/>
          <a:ext cx="9342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0045" name="Rectangle 2"/>
        <xdr:cNvSpPr>
          <a:spLocks noChangeArrowheads="1"/>
        </xdr:cNvSpPr>
      </xdr:nvSpPr>
      <xdr:spPr bwMode="auto">
        <a:xfrm>
          <a:off x="0" y="0"/>
          <a:ext cx="9342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0046" name="Rectangle 3"/>
        <xdr:cNvSpPr>
          <a:spLocks noChangeArrowheads="1"/>
        </xdr:cNvSpPr>
      </xdr:nvSpPr>
      <xdr:spPr bwMode="auto">
        <a:xfrm>
          <a:off x="0" y="0"/>
          <a:ext cx="10485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1663" name="Rectangle 1"/>
        <xdr:cNvSpPr>
          <a:spLocks noChangeArrowheads="1"/>
        </xdr:cNvSpPr>
      </xdr:nvSpPr>
      <xdr:spPr bwMode="auto">
        <a:xfrm>
          <a:off x="0" y="0"/>
          <a:ext cx="106603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74928" name="Rectangle 1"/>
        <xdr:cNvSpPr>
          <a:spLocks noChangeArrowheads="1"/>
        </xdr:cNvSpPr>
      </xdr:nvSpPr>
      <xdr:spPr bwMode="auto">
        <a:xfrm>
          <a:off x="0" y="0"/>
          <a:ext cx="10805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3704" name="Rectangle 1"/>
        <xdr:cNvSpPr>
          <a:spLocks noChangeArrowheads="1"/>
        </xdr:cNvSpPr>
      </xdr:nvSpPr>
      <xdr:spPr bwMode="auto">
        <a:xfrm>
          <a:off x="0" y="0"/>
          <a:ext cx="9738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3705" name="Rectangle 2"/>
        <xdr:cNvSpPr>
          <a:spLocks noChangeArrowheads="1"/>
        </xdr:cNvSpPr>
      </xdr:nvSpPr>
      <xdr:spPr bwMode="auto">
        <a:xfrm>
          <a:off x="0" y="0"/>
          <a:ext cx="9738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3706" name="Rectangle 3"/>
        <xdr:cNvSpPr>
          <a:spLocks noChangeArrowheads="1"/>
        </xdr:cNvSpPr>
      </xdr:nvSpPr>
      <xdr:spPr bwMode="auto">
        <a:xfrm>
          <a:off x="0" y="0"/>
          <a:ext cx="110032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5915" name="Rectangle 1"/>
        <xdr:cNvSpPr>
          <a:spLocks noChangeArrowheads="1"/>
        </xdr:cNvSpPr>
      </xdr:nvSpPr>
      <xdr:spPr bwMode="auto">
        <a:xfrm>
          <a:off x="0" y="0"/>
          <a:ext cx="9525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5916" name="Rectangle 2"/>
        <xdr:cNvSpPr>
          <a:spLocks noChangeArrowheads="1"/>
        </xdr:cNvSpPr>
      </xdr:nvSpPr>
      <xdr:spPr bwMode="auto">
        <a:xfrm>
          <a:off x="0" y="0"/>
          <a:ext cx="9525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5917" name="Rectangle 3"/>
        <xdr:cNvSpPr>
          <a:spLocks noChangeArrowheads="1"/>
        </xdr:cNvSpPr>
      </xdr:nvSpPr>
      <xdr:spPr bwMode="auto">
        <a:xfrm>
          <a:off x="0" y="0"/>
          <a:ext cx="10805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6773" name="Rectangle 1"/>
        <xdr:cNvSpPr>
          <a:spLocks noChangeArrowheads="1"/>
        </xdr:cNvSpPr>
      </xdr:nvSpPr>
      <xdr:spPr bwMode="auto">
        <a:xfrm>
          <a:off x="0" y="0"/>
          <a:ext cx="108204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7800" name="Rectangle 1"/>
        <xdr:cNvSpPr>
          <a:spLocks noChangeArrowheads="1"/>
        </xdr:cNvSpPr>
      </xdr:nvSpPr>
      <xdr:spPr bwMode="auto">
        <a:xfrm>
          <a:off x="0" y="0"/>
          <a:ext cx="96469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7801" name="Rectangle 2"/>
        <xdr:cNvSpPr>
          <a:spLocks noChangeArrowheads="1"/>
        </xdr:cNvSpPr>
      </xdr:nvSpPr>
      <xdr:spPr bwMode="auto">
        <a:xfrm>
          <a:off x="0" y="0"/>
          <a:ext cx="96469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7802" name="Rectangle 3"/>
        <xdr:cNvSpPr>
          <a:spLocks noChangeArrowheads="1"/>
        </xdr:cNvSpPr>
      </xdr:nvSpPr>
      <xdr:spPr bwMode="auto">
        <a:xfrm>
          <a:off x="0" y="0"/>
          <a:ext cx="110185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9848" name="Rectangle 1"/>
        <xdr:cNvSpPr>
          <a:spLocks noChangeArrowheads="1"/>
        </xdr:cNvSpPr>
      </xdr:nvSpPr>
      <xdr:spPr bwMode="auto">
        <a:xfrm>
          <a:off x="0" y="0"/>
          <a:ext cx="9662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9849" name="Rectangle 2"/>
        <xdr:cNvSpPr>
          <a:spLocks noChangeArrowheads="1"/>
        </xdr:cNvSpPr>
      </xdr:nvSpPr>
      <xdr:spPr bwMode="auto">
        <a:xfrm>
          <a:off x="0" y="0"/>
          <a:ext cx="9662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9850" name="Rectangle 3"/>
        <xdr:cNvSpPr>
          <a:spLocks noChangeArrowheads="1"/>
        </xdr:cNvSpPr>
      </xdr:nvSpPr>
      <xdr:spPr bwMode="auto">
        <a:xfrm>
          <a:off x="0" y="0"/>
          <a:ext cx="10904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0869" name="Rectangle 1"/>
        <xdr:cNvSpPr>
          <a:spLocks noChangeArrowheads="1"/>
        </xdr:cNvSpPr>
      </xdr:nvSpPr>
      <xdr:spPr bwMode="auto">
        <a:xfrm>
          <a:off x="0" y="0"/>
          <a:ext cx="10835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1896" name="Rectangle 1"/>
        <xdr:cNvSpPr>
          <a:spLocks noChangeArrowheads="1"/>
        </xdr:cNvSpPr>
      </xdr:nvSpPr>
      <xdr:spPr bwMode="auto">
        <a:xfrm>
          <a:off x="0" y="0"/>
          <a:ext cx="95326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1897" name="Rectangle 2"/>
        <xdr:cNvSpPr>
          <a:spLocks noChangeArrowheads="1"/>
        </xdr:cNvSpPr>
      </xdr:nvSpPr>
      <xdr:spPr bwMode="auto">
        <a:xfrm>
          <a:off x="0" y="0"/>
          <a:ext cx="95326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1898" name="Rectangle 3"/>
        <xdr:cNvSpPr>
          <a:spLocks noChangeArrowheads="1"/>
        </xdr:cNvSpPr>
      </xdr:nvSpPr>
      <xdr:spPr bwMode="auto">
        <a:xfrm>
          <a:off x="0" y="0"/>
          <a:ext cx="106984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3944" name="Rectangle 1"/>
        <xdr:cNvSpPr>
          <a:spLocks noChangeArrowheads="1"/>
        </xdr:cNvSpPr>
      </xdr:nvSpPr>
      <xdr:spPr bwMode="auto">
        <a:xfrm>
          <a:off x="0" y="0"/>
          <a:ext cx="94259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3945" name="Rectangle 2"/>
        <xdr:cNvSpPr>
          <a:spLocks noChangeArrowheads="1"/>
        </xdr:cNvSpPr>
      </xdr:nvSpPr>
      <xdr:spPr bwMode="auto">
        <a:xfrm>
          <a:off x="0" y="0"/>
          <a:ext cx="94259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3946" name="Rectangle 3"/>
        <xdr:cNvSpPr>
          <a:spLocks noChangeArrowheads="1"/>
        </xdr:cNvSpPr>
      </xdr:nvSpPr>
      <xdr:spPr bwMode="auto">
        <a:xfrm>
          <a:off x="0" y="0"/>
          <a:ext cx="10668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4910" name="Rectangle 1"/>
        <xdr:cNvSpPr>
          <a:spLocks noChangeArrowheads="1"/>
        </xdr:cNvSpPr>
      </xdr:nvSpPr>
      <xdr:spPr bwMode="auto">
        <a:xfrm>
          <a:off x="0" y="0"/>
          <a:ext cx="10713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2846" name="Rectangle 1"/>
        <xdr:cNvSpPr>
          <a:spLocks noChangeArrowheads="1"/>
        </xdr:cNvSpPr>
      </xdr:nvSpPr>
      <xdr:spPr bwMode="auto">
        <a:xfrm>
          <a:off x="0" y="0"/>
          <a:ext cx="9334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2847" name="Rectangle 2"/>
        <xdr:cNvSpPr>
          <a:spLocks noChangeArrowheads="1"/>
        </xdr:cNvSpPr>
      </xdr:nvSpPr>
      <xdr:spPr bwMode="auto">
        <a:xfrm>
          <a:off x="0" y="0"/>
          <a:ext cx="9334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2848" name="Rectangle 3"/>
        <xdr:cNvSpPr>
          <a:spLocks noChangeArrowheads="1"/>
        </xdr:cNvSpPr>
      </xdr:nvSpPr>
      <xdr:spPr bwMode="auto">
        <a:xfrm>
          <a:off x="0" y="0"/>
          <a:ext cx="103708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106603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34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34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3708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639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639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812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639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639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812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250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250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2412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2278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2278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119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8983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1346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7418" name="Rectangle 1"/>
        <xdr:cNvSpPr>
          <a:spLocks noChangeArrowheads="1"/>
        </xdr:cNvSpPr>
      </xdr:nvSpPr>
      <xdr:spPr bwMode="auto">
        <a:xfrm>
          <a:off x="0" y="0"/>
          <a:ext cx="9639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7419" name="Rectangle 2"/>
        <xdr:cNvSpPr>
          <a:spLocks noChangeArrowheads="1"/>
        </xdr:cNvSpPr>
      </xdr:nvSpPr>
      <xdr:spPr bwMode="auto">
        <a:xfrm>
          <a:off x="0" y="0"/>
          <a:ext cx="9639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7420" name="Rectangle 3"/>
        <xdr:cNvSpPr>
          <a:spLocks noChangeArrowheads="1"/>
        </xdr:cNvSpPr>
      </xdr:nvSpPr>
      <xdr:spPr bwMode="auto">
        <a:xfrm>
          <a:off x="0" y="0"/>
          <a:ext cx="10812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1346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1346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1346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6329" name="Rectangle 1"/>
        <xdr:cNvSpPr>
          <a:spLocks noChangeArrowheads="1"/>
        </xdr:cNvSpPr>
      </xdr:nvSpPr>
      <xdr:spPr bwMode="auto">
        <a:xfrm>
          <a:off x="0" y="0"/>
          <a:ext cx="9250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6330" name="Rectangle 2"/>
        <xdr:cNvSpPr>
          <a:spLocks noChangeArrowheads="1"/>
        </xdr:cNvSpPr>
      </xdr:nvSpPr>
      <xdr:spPr bwMode="auto">
        <a:xfrm>
          <a:off x="0" y="0"/>
          <a:ext cx="9250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86331" name="Rectangle 3"/>
        <xdr:cNvSpPr>
          <a:spLocks noChangeArrowheads="1"/>
        </xdr:cNvSpPr>
      </xdr:nvSpPr>
      <xdr:spPr bwMode="auto">
        <a:xfrm>
          <a:off x="0" y="0"/>
          <a:ext cx="102412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3735" name="Rectangle 1"/>
        <xdr:cNvSpPr>
          <a:spLocks noChangeArrowheads="1"/>
        </xdr:cNvSpPr>
      </xdr:nvSpPr>
      <xdr:spPr bwMode="auto">
        <a:xfrm>
          <a:off x="0" y="0"/>
          <a:ext cx="90525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3736" name="Rectangle 2"/>
        <xdr:cNvSpPr>
          <a:spLocks noChangeArrowheads="1"/>
        </xdr:cNvSpPr>
      </xdr:nvSpPr>
      <xdr:spPr bwMode="auto">
        <a:xfrm>
          <a:off x="0" y="0"/>
          <a:ext cx="90525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3737" name="Rectangle 3"/>
        <xdr:cNvSpPr>
          <a:spLocks noChangeArrowheads="1"/>
        </xdr:cNvSpPr>
      </xdr:nvSpPr>
      <xdr:spPr bwMode="auto">
        <a:xfrm>
          <a:off x="0" y="0"/>
          <a:ext cx="9944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754380</xdr:colOff>
      <xdr:row>79</xdr:row>
      <xdr:rowOff>0</xdr:rowOff>
    </xdr:from>
    <xdr:to>
      <xdr:col>1</xdr:col>
      <xdr:colOff>243840</xdr:colOff>
      <xdr:row>79</xdr:row>
      <xdr:rowOff>0</xdr:rowOff>
    </xdr:to>
    <xdr:sp macro="" textlink="">
      <xdr:nvSpPr>
        <xdr:cNvPr id="44464" name="AutoShape 1"/>
        <xdr:cNvSpPr>
          <a:spLocks noChangeArrowheads="1"/>
        </xdr:cNvSpPr>
      </xdr:nvSpPr>
      <xdr:spPr bwMode="auto">
        <a:xfrm>
          <a:off x="182880" y="13738860"/>
          <a:ext cx="24384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79</xdr:row>
      <xdr:rowOff>0</xdr:rowOff>
    </xdr:from>
    <xdr:to>
      <xdr:col>0</xdr:col>
      <xdr:colOff>182880</xdr:colOff>
      <xdr:row>79</xdr:row>
      <xdr:rowOff>0</xdr:rowOff>
    </xdr:to>
    <xdr:sp macro="" textlink="">
      <xdr:nvSpPr>
        <xdr:cNvPr id="44465" name="AutoShape 2"/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754380</xdr:colOff>
      <xdr:row>79</xdr:row>
      <xdr:rowOff>0</xdr:rowOff>
    </xdr:from>
    <xdr:to>
      <xdr:col>1</xdr:col>
      <xdr:colOff>243840</xdr:colOff>
      <xdr:row>79</xdr:row>
      <xdr:rowOff>0</xdr:rowOff>
    </xdr:to>
    <xdr:sp macro="" textlink="">
      <xdr:nvSpPr>
        <xdr:cNvPr id="44466" name="AutoShape 3"/>
        <xdr:cNvSpPr>
          <a:spLocks noChangeArrowheads="1"/>
        </xdr:cNvSpPr>
      </xdr:nvSpPr>
      <xdr:spPr bwMode="auto">
        <a:xfrm>
          <a:off x="182880" y="13738860"/>
          <a:ext cx="24384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79</xdr:row>
      <xdr:rowOff>0</xdr:rowOff>
    </xdr:from>
    <xdr:to>
      <xdr:col>0</xdr:col>
      <xdr:colOff>182880</xdr:colOff>
      <xdr:row>79</xdr:row>
      <xdr:rowOff>0</xdr:rowOff>
    </xdr:to>
    <xdr:sp macro="" textlink="">
      <xdr:nvSpPr>
        <xdr:cNvPr id="44467" name="AutoShape 4"/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79</xdr:row>
      <xdr:rowOff>0</xdr:rowOff>
    </xdr:from>
    <xdr:to>
      <xdr:col>0</xdr:col>
      <xdr:colOff>182880</xdr:colOff>
      <xdr:row>79</xdr:row>
      <xdr:rowOff>0</xdr:rowOff>
    </xdr:to>
    <xdr:sp macro="" textlink="">
      <xdr:nvSpPr>
        <xdr:cNvPr id="44468" name="AutoShape 5"/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79</xdr:row>
      <xdr:rowOff>0</xdr:rowOff>
    </xdr:from>
    <xdr:to>
      <xdr:col>0</xdr:col>
      <xdr:colOff>182880</xdr:colOff>
      <xdr:row>79</xdr:row>
      <xdr:rowOff>0</xdr:rowOff>
    </xdr:to>
    <xdr:sp macro="" textlink="">
      <xdr:nvSpPr>
        <xdr:cNvPr id="44469" name="AutoShape 6"/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85</xdr:row>
      <xdr:rowOff>0</xdr:rowOff>
    </xdr:from>
    <xdr:to>
      <xdr:col>0</xdr:col>
      <xdr:colOff>182880</xdr:colOff>
      <xdr:row>85</xdr:row>
      <xdr:rowOff>0</xdr:rowOff>
    </xdr:to>
    <xdr:sp macro="" textlink="">
      <xdr:nvSpPr>
        <xdr:cNvPr id="44470" name="AutoShape 7"/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85</xdr:row>
      <xdr:rowOff>0</xdr:rowOff>
    </xdr:from>
    <xdr:to>
      <xdr:col>0</xdr:col>
      <xdr:colOff>182880</xdr:colOff>
      <xdr:row>85</xdr:row>
      <xdr:rowOff>0</xdr:rowOff>
    </xdr:to>
    <xdr:sp macro="" textlink="">
      <xdr:nvSpPr>
        <xdr:cNvPr id="44471" name="AutoShape 8"/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85</xdr:row>
      <xdr:rowOff>0</xdr:rowOff>
    </xdr:from>
    <xdr:to>
      <xdr:col>0</xdr:col>
      <xdr:colOff>182880</xdr:colOff>
      <xdr:row>85</xdr:row>
      <xdr:rowOff>0</xdr:rowOff>
    </xdr:to>
    <xdr:sp macro="" textlink="">
      <xdr:nvSpPr>
        <xdr:cNvPr id="44472" name="AutoShape 9"/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85</xdr:row>
      <xdr:rowOff>0</xdr:rowOff>
    </xdr:from>
    <xdr:to>
      <xdr:col>0</xdr:col>
      <xdr:colOff>182880</xdr:colOff>
      <xdr:row>85</xdr:row>
      <xdr:rowOff>0</xdr:rowOff>
    </xdr:to>
    <xdr:sp macro="" textlink="">
      <xdr:nvSpPr>
        <xdr:cNvPr id="44473" name="AutoShape 10"/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1560" name="Rectangle 1"/>
        <xdr:cNvSpPr>
          <a:spLocks noChangeArrowheads="1"/>
        </xdr:cNvSpPr>
      </xdr:nvSpPr>
      <xdr:spPr bwMode="auto">
        <a:xfrm>
          <a:off x="0" y="0"/>
          <a:ext cx="98221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2779" name="Rectangle 1"/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2780" name="Rectangle 2"/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2781" name="Rectangle 3"/>
        <xdr:cNvSpPr>
          <a:spLocks noChangeArrowheads="1"/>
        </xdr:cNvSpPr>
      </xdr:nvSpPr>
      <xdr:spPr bwMode="auto">
        <a:xfrm>
          <a:off x="0" y="0"/>
          <a:ext cx="101346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3801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3802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3803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8.4\spazio\Users\pedicini\Desktop\TAV%20%20NEGOZIA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  <sheetName val="WBS Grafica"/>
      <sheetName val="SPIEGAZIONI INPUT PSS-A"/>
      <sheetName val="PSS-A1_Prime"/>
      <sheetName val="PSS-A1_Sub1"/>
      <sheetName val="PSS-A1_Sub2"/>
      <sheetName val="PSS-A1_Sub3"/>
      <sheetName val="WP1100"/>
      <sheetName val="WP1200"/>
      <sheetName val="WP1300"/>
      <sheetName val="WP1400"/>
      <sheetName val="WP1500"/>
      <sheetName val="WP2100"/>
      <sheetName val="WP2210"/>
      <sheetName val="WP2220"/>
      <sheetName val="WP2230"/>
      <sheetName val="WP2240"/>
      <sheetName val="WP2300"/>
      <sheetName val="WP2400"/>
      <sheetName val="WP3100"/>
      <sheetName val="WP3210"/>
      <sheetName val="WP3220"/>
      <sheetName val="WP3230"/>
      <sheetName val="WP3240"/>
      <sheetName val="WP3300"/>
      <sheetName val="WP3400"/>
      <sheetName val="WP4100"/>
      <sheetName val="WP4210"/>
      <sheetName val="WP4220"/>
      <sheetName val="WP4230"/>
      <sheetName val="WP4240"/>
      <sheetName val="WP4300"/>
      <sheetName val="WP4400"/>
      <sheetName val="WP5100"/>
      <sheetName val="WP5200"/>
      <sheetName val="WP5300"/>
      <sheetName val="WP5400"/>
      <sheetName val="WP7100"/>
      <sheetName val="WP7200"/>
      <sheetName val="WP7300"/>
      <sheetName val="WP7400"/>
      <sheetName val="WP1610"/>
      <sheetName val="WP1620"/>
      <sheetName val="WP2510"/>
      <sheetName val="WP2520"/>
      <sheetName val="WP3500"/>
      <sheetName val="WP3600"/>
      <sheetName val="WP4500"/>
      <sheetName val="WP4600"/>
      <sheetName val="WP5500"/>
      <sheetName val="WP5600"/>
      <sheetName val="WP6100"/>
      <sheetName val="WP6210"/>
      <sheetName val="WP6220"/>
      <sheetName val="WP6300"/>
      <sheetName val="WP6400"/>
      <sheetName val="TOTALE_sub1"/>
      <sheetName val="WP1710"/>
      <sheetName val="WP1720"/>
      <sheetName val="WP2600"/>
      <sheetName val="WP2700"/>
      <sheetName val="WP2800"/>
      <sheetName val="WP3700"/>
      <sheetName val="WP3800"/>
      <sheetName val="WP4700"/>
      <sheetName val="WP4800"/>
      <sheetName val="WP4900"/>
      <sheetName val="WP5700"/>
      <sheetName val="WP5800"/>
      <sheetName val="WP6500"/>
      <sheetName val="WP6610"/>
      <sheetName val="WP6620"/>
      <sheetName val="TOTALE_sub2"/>
      <sheetName val="WP1800"/>
      <sheetName val="WP2900"/>
      <sheetName val="WP3900"/>
      <sheetName val="TOTALE_sub3"/>
      <sheetName val="WP1000"/>
      <sheetName val="WP2000"/>
      <sheetName val="WP3000"/>
      <sheetName val="WP4000"/>
      <sheetName val="WP5000"/>
      <sheetName val="WP7000"/>
      <sheetName val="WP6000"/>
      <sheetName val="PSS-A2TOTALE"/>
      <sheetName val="RIEPILOGO"/>
      <sheetName val="RIEPILOGO AGGREGATI"/>
      <sheetName val="VIAGGI E TRASFERTE"/>
      <sheetName val="ALTRICOSTI"/>
      <sheetName val="COSTI ORARI"/>
      <sheetName val="Ultimo_Rpt40"/>
    </sheetNames>
    <sheetDataSet>
      <sheetData sheetId="0"/>
      <sheetData sheetId="1"/>
      <sheetData sheetId="2"/>
      <sheetData sheetId="3">
        <row r="54">
          <cell r="G54" t="str">
            <v>1. LABOUR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2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1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18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0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1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24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25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26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28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29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9.bin"/><Relationship Id="rId4" Type="http://schemas.openxmlformats.org/officeDocument/2006/relationships/comments" Target="../comments3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41.bin"/><Relationship Id="rId4" Type="http://schemas.openxmlformats.org/officeDocument/2006/relationships/comments" Target="../comments32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42.bin"/><Relationship Id="rId4" Type="http://schemas.openxmlformats.org/officeDocument/2006/relationships/comments" Target="../comments33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44.bin"/><Relationship Id="rId4" Type="http://schemas.openxmlformats.org/officeDocument/2006/relationships/comments" Target="../comments34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45.bin"/><Relationship Id="rId4" Type="http://schemas.openxmlformats.org/officeDocument/2006/relationships/comments" Target="../comments35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46.bin"/><Relationship Id="rId4" Type="http://schemas.openxmlformats.org/officeDocument/2006/relationships/comments" Target="../comments36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47.bin"/><Relationship Id="rId4" Type="http://schemas.openxmlformats.org/officeDocument/2006/relationships/comments" Target="../comments3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49.bin"/><Relationship Id="rId4" Type="http://schemas.openxmlformats.org/officeDocument/2006/relationships/comments" Target="../comments3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50.bin"/><Relationship Id="rId4" Type="http://schemas.openxmlformats.org/officeDocument/2006/relationships/comments" Target="../comments39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51.bin"/><Relationship Id="rId4" Type="http://schemas.openxmlformats.org/officeDocument/2006/relationships/comments" Target="../comments40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53.bin"/><Relationship Id="rId4" Type="http://schemas.openxmlformats.org/officeDocument/2006/relationships/comments" Target="../comments41.x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2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54.bin"/><Relationship Id="rId4" Type="http://schemas.openxmlformats.org/officeDocument/2006/relationships/comments" Target="../comments42.xm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3.v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55.bin"/><Relationship Id="rId4" Type="http://schemas.openxmlformats.org/officeDocument/2006/relationships/comments" Target="../comments43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4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57.bin"/><Relationship Id="rId4" Type="http://schemas.openxmlformats.org/officeDocument/2006/relationships/comments" Target="../comments44.xm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5.v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58.bin"/><Relationship Id="rId4" Type="http://schemas.openxmlformats.org/officeDocument/2006/relationships/comments" Target="../comments45.xm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6.v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59.bin"/><Relationship Id="rId4" Type="http://schemas.openxmlformats.org/officeDocument/2006/relationships/comments" Target="../comments4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7.v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61.bin"/><Relationship Id="rId4" Type="http://schemas.openxmlformats.org/officeDocument/2006/relationships/comments" Target="../comments47.xml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8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62.bin"/><Relationship Id="rId4" Type="http://schemas.openxmlformats.org/officeDocument/2006/relationships/comments" Target="../comments48.xml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9.v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63.bin"/><Relationship Id="rId4" Type="http://schemas.openxmlformats.org/officeDocument/2006/relationships/comments" Target="../comments49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0.v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65.bin"/><Relationship Id="rId4" Type="http://schemas.openxmlformats.org/officeDocument/2006/relationships/comments" Target="../comments50.xml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1.v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66.bin"/><Relationship Id="rId4" Type="http://schemas.openxmlformats.org/officeDocument/2006/relationships/comments" Target="../comments51.xml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2.vml"/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67.bin"/><Relationship Id="rId4" Type="http://schemas.openxmlformats.org/officeDocument/2006/relationships/comments" Target="../comments52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3.vml"/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69.bin"/><Relationship Id="rId4" Type="http://schemas.openxmlformats.org/officeDocument/2006/relationships/comments" Target="../comments5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4.vml"/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70.bin"/><Relationship Id="rId4" Type="http://schemas.openxmlformats.org/officeDocument/2006/relationships/comments" Target="../comments54.xml"/></Relationships>
</file>

<file path=xl/worksheets/_rels/sheet7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5.vml"/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71.bin"/><Relationship Id="rId4" Type="http://schemas.openxmlformats.org/officeDocument/2006/relationships/comments" Target="../comments55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6.vml"/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73.bin"/><Relationship Id="rId4" Type="http://schemas.openxmlformats.org/officeDocument/2006/relationships/comments" Target="../comments56.xml"/></Relationships>
</file>

<file path=xl/worksheets/_rels/sheet7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7.vml"/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74.bin"/><Relationship Id="rId4" Type="http://schemas.openxmlformats.org/officeDocument/2006/relationships/comments" Target="../comments57.xml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8.vml"/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75.bin"/><Relationship Id="rId4" Type="http://schemas.openxmlformats.org/officeDocument/2006/relationships/comments" Target="../comments58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9.vml"/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77.bin"/><Relationship Id="rId4" Type="http://schemas.openxmlformats.org/officeDocument/2006/relationships/comments" Target="../comments59.xml"/></Relationships>
</file>

<file path=xl/worksheets/_rels/sheet7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0.vml"/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78.bin"/><Relationship Id="rId4" Type="http://schemas.openxmlformats.org/officeDocument/2006/relationships/comments" Target="../comments60.xml"/></Relationships>
</file>

<file path=xl/worksheets/_rels/sheet7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1.vml"/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79.bin"/><Relationship Id="rId4" Type="http://schemas.openxmlformats.org/officeDocument/2006/relationships/comments" Target="../comments6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2.vml"/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81.bin"/><Relationship Id="rId4" Type="http://schemas.openxmlformats.org/officeDocument/2006/relationships/comments" Target="../comments62.xml"/></Relationships>
</file>

<file path=xl/worksheets/_rels/sheet8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3.vml"/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82.bin"/><Relationship Id="rId4" Type="http://schemas.openxmlformats.org/officeDocument/2006/relationships/comments" Target="../comments63.xml"/></Relationships>
</file>

<file path=xl/worksheets/_rels/sheet8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4.vml"/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83.bin"/><Relationship Id="rId4" Type="http://schemas.openxmlformats.org/officeDocument/2006/relationships/comments" Target="../comments64.xml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5.vml"/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85.bin"/><Relationship Id="rId4" Type="http://schemas.openxmlformats.org/officeDocument/2006/relationships/comments" Target="../comments65.xml"/></Relationships>
</file>

<file path=xl/worksheets/_rels/sheet8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6.vml"/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86.bin"/><Relationship Id="rId4" Type="http://schemas.openxmlformats.org/officeDocument/2006/relationships/comments" Target="../comments66.xml"/></Relationships>
</file>

<file path=xl/worksheets/_rels/sheet8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7.vml"/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87.bin"/><Relationship Id="rId4" Type="http://schemas.openxmlformats.org/officeDocument/2006/relationships/comments" Target="../comments67.xml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8.vml"/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89.bin"/><Relationship Id="rId4" Type="http://schemas.openxmlformats.org/officeDocument/2006/relationships/comments" Target="../comments6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_rels/sheet9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9.vml"/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90.bin"/><Relationship Id="rId4" Type="http://schemas.openxmlformats.org/officeDocument/2006/relationships/comments" Target="../comments69.xml"/></Relationships>
</file>

<file path=xl/worksheets/_rels/sheet9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0.vml"/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91.bin"/><Relationship Id="rId4" Type="http://schemas.openxmlformats.org/officeDocument/2006/relationships/comments" Target="../comments70.xml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1.xml"/><Relationship Id="rId2" Type="http://schemas.openxmlformats.org/officeDocument/2006/relationships/vmlDrawing" Target="../drawings/vmlDrawing71.vml"/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2.vml"/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95.bin"/><Relationship Id="rId4" Type="http://schemas.openxmlformats.org/officeDocument/2006/relationships/comments" Target="../comments72.xml"/></Relationships>
</file>

<file path=xl/worksheets/_rels/sheet9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3.xml"/><Relationship Id="rId2" Type="http://schemas.openxmlformats.org/officeDocument/2006/relationships/vmlDrawing" Target="../drawings/vmlDrawing73.vml"/><Relationship Id="rId1" Type="http://schemas.openxmlformats.org/officeDocument/2006/relationships/printerSettings" Target="../printerSettings/printerSettings9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B1:N51"/>
  <sheetViews>
    <sheetView topLeftCell="A7" zoomScale="70" zoomScaleNormal="70" zoomScalePageLayoutView="80" workbookViewId="0">
      <selection activeCell="I10" sqref="I10"/>
    </sheetView>
  </sheetViews>
  <sheetFormatPr defaultRowHeight="12.75"/>
  <cols>
    <col min="1" max="1" width="2.5703125" customWidth="1"/>
    <col min="2" max="2" width="176.42578125" customWidth="1"/>
    <col min="3" max="3" width="14.7109375" customWidth="1"/>
    <col min="4" max="4" width="9.85546875" customWidth="1"/>
    <col min="6" max="6" width="8" customWidth="1"/>
    <col min="7" max="7" width="7.5703125" customWidth="1"/>
    <col min="8" max="8" width="12.5703125" customWidth="1"/>
    <col min="9" max="9" width="17.28515625" customWidth="1"/>
    <col min="10" max="10" width="19.42578125" customWidth="1"/>
    <col min="11" max="11" width="1.85546875" customWidth="1"/>
    <col min="12" max="12" width="20.85546875" hidden="1" customWidth="1"/>
    <col min="13" max="13" width="25.42578125" hidden="1" customWidth="1"/>
    <col min="14" max="14" width="9.140625" style="110" customWidth="1"/>
  </cols>
  <sheetData>
    <row r="1" spans="2:14" ht="12.75" customHeight="1">
      <c r="B1" s="277"/>
    </row>
    <row r="2" spans="2:14" ht="18">
      <c r="B2" s="278" t="s">
        <v>137</v>
      </c>
    </row>
    <row r="3" spans="2:14" ht="9.75" customHeight="1"/>
    <row r="4" spans="2:14" ht="15.75">
      <c r="B4" s="281" t="s">
        <v>135</v>
      </c>
      <c r="N4"/>
    </row>
    <row r="5" spans="2:14" ht="15.75">
      <c r="B5" s="307" t="s">
        <v>187</v>
      </c>
      <c r="N5"/>
    </row>
    <row r="6" spans="2:14" ht="15.75">
      <c r="B6" s="307" t="s">
        <v>151</v>
      </c>
      <c r="N6"/>
    </row>
    <row r="7" spans="2:14" ht="10.5" customHeight="1">
      <c r="B7" s="309"/>
      <c r="N7"/>
    </row>
    <row r="8" spans="2:14" ht="15.75">
      <c r="B8" s="279" t="s">
        <v>251</v>
      </c>
      <c r="N8"/>
    </row>
    <row r="9" spans="2:14" ht="15.75">
      <c r="B9" s="308" t="s">
        <v>152</v>
      </c>
      <c r="N9"/>
    </row>
    <row r="10" spans="2:14" ht="15.75">
      <c r="B10" s="279" t="s">
        <v>250</v>
      </c>
      <c r="N10"/>
    </row>
    <row r="11" spans="2:14" ht="15.75">
      <c r="B11" s="306" t="s">
        <v>136</v>
      </c>
      <c r="N11"/>
    </row>
    <row r="12" spans="2:14" ht="15.75">
      <c r="B12" s="306" t="s">
        <v>142</v>
      </c>
      <c r="N12"/>
    </row>
    <row r="13" spans="2:14" ht="15.75">
      <c r="B13" s="306" t="s">
        <v>148</v>
      </c>
      <c r="N13"/>
    </row>
    <row r="14" spans="2:14" ht="15.75">
      <c r="B14" s="306" t="s">
        <v>149</v>
      </c>
      <c r="N14"/>
    </row>
    <row r="15" spans="2:14" ht="15.75">
      <c r="B15" s="306" t="s">
        <v>275</v>
      </c>
      <c r="N15"/>
    </row>
    <row r="16" spans="2:14" ht="15.75">
      <c r="B16" s="306" t="s">
        <v>186</v>
      </c>
      <c r="N16"/>
    </row>
    <row r="17" spans="2:14" ht="15.75">
      <c r="B17" s="307"/>
      <c r="N17"/>
    </row>
    <row r="18" spans="2:14" ht="15.75">
      <c r="B18" s="307" t="s">
        <v>276</v>
      </c>
      <c r="N18"/>
    </row>
    <row r="19" spans="2:14" ht="10.5" customHeight="1">
      <c r="B19" s="309"/>
      <c r="N19"/>
    </row>
    <row r="20" spans="2:14" ht="15.75">
      <c r="B20" s="280" t="s">
        <v>257</v>
      </c>
      <c r="N20"/>
    </row>
    <row r="21" spans="2:14" ht="31.5">
      <c r="B21" s="640" t="s">
        <v>258</v>
      </c>
      <c r="N21"/>
    </row>
    <row r="22" spans="2:14" ht="10.5" customHeight="1">
      <c r="B22" s="309"/>
      <c r="N22"/>
    </row>
    <row r="23" spans="2:14" ht="15.75">
      <c r="B23" s="280" t="s">
        <v>252</v>
      </c>
      <c r="N23"/>
    </row>
    <row r="24" spans="2:14" ht="15.75">
      <c r="B24" s="307" t="s">
        <v>153</v>
      </c>
      <c r="N24"/>
    </row>
    <row r="25" spans="2:14" ht="15.75">
      <c r="B25" s="307" t="s">
        <v>154</v>
      </c>
      <c r="N25"/>
    </row>
    <row r="26" spans="2:14" ht="15.75">
      <c r="B26" s="310" t="s">
        <v>256</v>
      </c>
      <c r="N26"/>
    </row>
    <row r="27" spans="2:14" ht="15.75">
      <c r="B27" s="307" t="s">
        <v>150</v>
      </c>
      <c r="N27"/>
    </row>
    <row r="28" spans="2:14" ht="15.75">
      <c r="B28" s="307"/>
      <c r="N28"/>
    </row>
    <row r="29" spans="2:14" ht="18.75">
      <c r="B29" s="571" t="s">
        <v>190</v>
      </c>
      <c r="N29"/>
    </row>
    <row r="30" spans="2:14" s="569" customFormat="1" ht="18.75">
      <c r="B30" s="570" t="s">
        <v>143</v>
      </c>
    </row>
    <row r="31" spans="2:14" s="569" customFormat="1" ht="18.75">
      <c r="B31" s="570" t="s">
        <v>189</v>
      </c>
    </row>
    <row r="32" spans="2:14" s="569" customFormat="1" ht="15.75">
      <c r="B32" s="568"/>
    </row>
    <row r="33" spans="2:14" ht="15.75">
      <c r="B33" s="324" t="s">
        <v>204</v>
      </c>
      <c r="N33"/>
    </row>
    <row r="34" spans="2:14" ht="15">
      <c r="B34" s="321" t="s">
        <v>163</v>
      </c>
      <c r="N34"/>
    </row>
    <row r="35" spans="2:14" ht="30">
      <c r="B35" s="322" t="s">
        <v>165</v>
      </c>
      <c r="N35"/>
    </row>
    <row r="36" spans="2:14" ht="45">
      <c r="B36" s="322" t="s">
        <v>166</v>
      </c>
      <c r="N36"/>
    </row>
    <row r="37" spans="2:14" ht="15">
      <c r="B37" s="323" t="s">
        <v>188</v>
      </c>
      <c r="N37"/>
    </row>
    <row r="38" spans="2:14" ht="15.75">
      <c r="B38" s="311" t="s">
        <v>144</v>
      </c>
      <c r="N38"/>
    </row>
    <row r="39" spans="2:14" ht="15.75">
      <c r="B39" s="311" t="s">
        <v>145</v>
      </c>
      <c r="N39"/>
    </row>
    <row r="40" spans="2:14" ht="7.5" customHeight="1">
      <c r="B40" s="174"/>
      <c r="N40"/>
    </row>
    <row r="41" spans="2:14" ht="15.75">
      <c r="B41" s="306" t="s">
        <v>164</v>
      </c>
      <c r="N41"/>
    </row>
    <row r="42" spans="2:14" ht="10.5" customHeight="1"/>
    <row r="43" spans="2:14" ht="15.75">
      <c r="B43" s="280" t="s">
        <v>253</v>
      </c>
      <c r="N43"/>
    </row>
    <row r="44" spans="2:14" s="307" customFormat="1" ht="15.75">
      <c r="B44" s="307" t="s">
        <v>139</v>
      </c>
    </row>
    <row r="45" spans="2:14" ht="9.75" customHeight="1">
      <c r="N45"/>
    </row>
    <row r="46" spans="2:14" ht="15.75">
      <c r="B46" s="280" t="s">
        <v>254</v>
      </c>
      <c r="N46"/>
    </row>
    <row r="47" spans="2:14" s="307" customFormat="1" ht="15.75">
      <c r="B47" s="307" t="s">
        <v>140</v>
      </c>
    </row>
    <row r="48" spans="2:14" ht="8.25" customHeight="1">
      <c r="C48" s="153"/>
      <c r="N48"/>
    </row>
    <row r="49" spans="2:14" ht="15.75">
      <c r="B49" s="280" t="s">
        <v>255</v>
      </c>
      <c r="C49" s="153"/>
      <c r="N49"/>
    </row>
    <row r="50" spans="2:14" s="307" customFormat="1" ht="15.75">
      <c r="B50" s="307" t="s">
        <v>141</v>
      </c>
    </row>
    <row r="51" spans="2:14" ht="10.15" customHeight="1"/>
  </sheetData>
  <sheetProtection password="DDCB" sheet="1" objects="1" scenarios="1"/>
  <phoneticPr fontId="0" type="noConversion"/>
  <pageMargins left="0.47" right="0.32" top="0.55000000000000004" bottom="0.44" header="0.37" footer="0.24"/>
  <pageSetup paperSize="9" scale="70" orientation="landscape" r:id="rId1"/>
  <headerFooter alignWithMargins="0">
    <oddFooter>&amp;CPagina &amp;P di &amp;N&amp;RAllegato7_Format Offerta Economica_Bando Tematico 04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3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E25" sqref="E25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6" width="19.140625" style="21" customWidth="1"/>
    <col min="7" max="7" width="15.140625" style="21" customWidth="1"/>
    <col min="8" max="8" width="13" style="21" customWidth="1"/>
    <col min="9" max="9" width="18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+PSSA3_1101!F3</f>
        <v>0</v>
      </c>
      <c r="G3" s="230"/>
      <c r="H3" s="151"/>
      <c r="I3" s="151"/>
    </row>
    <row r="4" spans="1:9" ht="15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2102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+PSSA3_1101!A12</f>
        <v>0</v>
      </c>
      <c r="B12" s="42"/>
      <c r="C12" s="43"/>
      <c r="D12" s="258"/>
      <c r="E12" s="318">
        <f>+PSSA3_1101!E12</f>
        <v>0</v>
      </c>
      <c r="F12" s="243">
        <f t="shared" ref="F12:F23" si="0"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77">
        <f>+PSSA3_1101!A13</f>
        <v>0</v>
      </c>
      <c r="B13" s="42"/>
      <c r="C13" s="43"/>
      <c r="D13" s="258"/>
      <c r="E13" s="318">
        <f>+PSSA3_1101!E13</f>
        <v>0</v>
      </c>
      <c r="F13" s="243">
        <f t="shared" si="0"/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77">
        <f>+PSSA3_1101!A14</f>
        <v>0</v>
      </c>
      <c r="B14" s="42"/>
      <c r="C14" s="43"/>
      <c r="D14" s="258"/>
      <c r="E14" s="318">
        <f>+PSSA3_1101!E14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+PSSA3_1101!A15</f>
        <v>0</v>
      </c>
      <c r="B15" s="42"/>
      <c r="C15" s="43"/>
      <c r="D15" s="258"/>
      <c r="E15" s="318">
        <f>+PSSA3_1101!E15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+PSSA3_1101!A16</f>
        <v>0</v>
      </c>
      <c r="B16" s="42"/>
      <c r="C16" s="43"/>
      <c r="D16" s="258"/>
      <c r="E16" s="318">
        <f>+PSSA3_1101!E16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+PSSA3_1101!A17</f>
        <v>0</v>
      </c>
      <c r="B17" s="42"/>
      <c r="C17" s="43"/>
      <c r="D17" s="258"/>
      <c r="E17" s="318">
        <f>+PSSA3_1101!E17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+PSSA3_1101!A18</f>
        <v>0</v>
      </c>
      <c r="B18" s="42"/>
      <c r="C18" s="43"/>
      <c r="D18" s="258"/>
      <c r="E18" s="318">
        <f>+PSSA3_1101!E18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+PSSA3_1101!A19</f>
        <v>0</v>
      </c>
      <c r="B19" s="42"/>
      <c r="C19" s="43"/>
      <c r="D19" s="258"/>
      <c r="E19" s="318">
        <f>+PSSA3_1101!E19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+PSSA3_1101!A20</f>
        <v>0</v>
      </c>
      <c r="B20" s="42"/>
      <c r="C20" s="43"/>
      <c r="D20" s="258"/>
      <c r="E20" s="318">
        <f>+PSSA3_1101!E20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+PSSA3_1101!A21</f>
        <v>0</v>
      </c>
      <c r="B21" s="42"/>
      <c r="C21" s="43"/>
      <c r="D21" s="258"/>
      <c r="E21" s="318">
        <f>+PSSA3_1101!E21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+PSSA3_1101!A22</f>
        <v>0</v>
      </c>
      <c r="B22" s="42"/>
      <c r="C22" s="43"/>
      <c r="D22" s="258"/>
      <c r="E22" s="318">
        <f>+PSSA3_1101!E22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+PSSA3_1101!A23</f>
        <v>0</v>
      </c>
      <c r="B23" s="42"/>
      <c r="C23" s="43"/>
      <c r="D23" s="258"/>
      <c r="E23" s="318">
        <f>+PSSA3_1101!E23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5.5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788"/>
      <c r="B26" s="779"/>
      <c r="C26" s="150" t="str">
        <f>+PSSA3_1101!C26</f>
        <v>depreciation</v>
      </c>
      <c r="D26" s="164"/>
      <c r="E26" s="579">
        <f>+PSSA3_2101!E26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+PSSA3_1101!C27</f>
        <v>depreciation</v>
      </c>
      <c r="D27" s="164"/>
      <c r="E27" s="579">
        <f>+PSSA3_2101!E27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+PSSA3_1101!C28</f>
        <v>depreciation</v>
      </c>
      <c r="D28" s="164"/>
      <c r="E28" s="579">
        <f>+PSSA3_2101!E28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+PSSA3_1101!C29</f>
        <v>depreciation</v>
      </c>
      <c r="D29" s="164"/>
      <c r="E29" s="579">
        <f>+PSSA3_2101!E29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+PSSA3_1101!C30</f>
        <v>depreciation</v>
      </c>
      <c r="D30" s="164"/>
      <c r="E30" s="579">
        <f>+PSSA3_2101!E30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+PSSA3_1101!C31</f>
        <v>depreciation</v>
      </c>
      <c r="D31" s="164"/>
      <c r="E31" s="579">
        <f>+PSSA3_2101!E31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74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62" orientation="portrait" r:id="rId1"/>
  <headerFooter alignWithMargins="0">
    <oddFooter>Pagina &amp;P&amp;R&amp;F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4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E25" sqref="E25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9" style="21" customWidth="1"/>
    <col min="6" max="6" width="22.7109375" style="21" customWidth="1"/>
    <col min="7" max="7" width="15.140625" style="21" customWidth="1"/>
    <col min="8" max="8" width="13" style="21" customWidth="1"/>
    <col min="9" max="9" width="16.5703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+PSSA3_1101!F3</f>
        <v>0</v>
      </c>
      <c r="G3" s="230"/>
      <c r="H3" s="151"/>
      <c r="I3" s="151"/>
    </row>
    <row r="4" spans="1:9" ht="15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38">
        <v>2103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+PSSA3_1101!A12</f>
        <v>0</v>
      </c>
      <c r="B12" s="42"/>
      <c r="C12" s="43"/>
      <c r="D12" s="258"/>
      <c r="E12" s="318">
        <f>+PSSA3_1101!E12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77">
        <f>+PSSA3_1101!A13</f>
        <v>0</v>
      </c>
      <c r="B13" s="42"/>
      <c r="C13" s="43"/>
      <c r="D13" s="258"/>
      <c r="E13" s="318">
        <f>+PSSA3_1101!E13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77">
        <f>+PSSA3_1101!A14</f>
        <v>0</v>
      </c>
      <c r="B14" s="42"/>
      <c r="C14" s="43"/>
      <c r="D14" s="258"/>
      <c r="E14" s="318">
        <f>+PSSA3_1101!E14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+PSSA3_1101!A15</f>
        <v>0</v>
      </c>
      <c r="B15" s="42"/>
      <c r="C15" s="43"/>
      <c r="D15" s="258"/>
      <c r="E15" s="318">
        <f>+PSSA3_1101!E15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+PSSA3_1101!A16</f>
        <v>0</v>
      </c>
      <c r="B16" s="42"/>
      <c r="C16" s="43"/>
      <c r="D16" s="258"/>
      <c r="E16" s="318">
        <f>+PSSA3_1101!E16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+PSSA3_1101!A17</f>
        <v>0</v>
      </c>
      <c r="B17" s="42"/>
      <c r="C17" s="43"/>
      <c r="D17" s="258"/>
      <c r="E17" s="318">
        <f>+PSSA3_1101!E17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+PSSA3_1101!A18</f>
        <v>0</v>
      </c>
      <c r="B18" s="42"/>
      <c r="C18" s="43"/>
      <c r="D18" s="258"/>
      <c r="E18" s="318">
        <f>+PSSA3_1101!E18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+PSSA3_1101!A19</f>
        <v>0</v>
      </c>
      <c r="B19" s="42"/>
      <c r="C19" s="43"/>
      <c r="D19" s="258"/>
      <c r="E19" s="318">
        <f>+PSSA3_1101!E19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+PSSA3_1101!A20</f>
        <v>0</v>
      </c>
      <c r="B20" s="42"/>
      <c r="C20" s="43"/>
      <c r="D20" s="258"/>
      <c r="E20" s="318">
        <f>+PSSA3_1101!E20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+PSSA3_1101!A21</f>
        <v>0</v>
      </c>
      <c r="B21" s="42"/>
      <c r="C21" s="43"/>
      <c r="D21" s="258"/>
      <c r="E21" s="318">
        <f>+PSSA3_1101!E21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+PSSA3_1101!A22</f>
        <v>0</v>
      </c>
      <c r="B22" s="42"/>
      <c r="C22" s="43"/>
      <c r="D22" s="258"/>
      <c r="E22" s="318">
        <f>+PSSA3_1101!E22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+PSSA3_1101!A23</f>
        <v>0</v>
      </c>
      <c r="B23" s="42"/>
      <c r="C23" s="43"/>
      <c r="D23" s="258"/>
      <c r="E23" s="318">
        <f>+PSSA3_1101!E23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5.5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788"/>
      <c r="B26" s="779"/>
      <c r="C26" s="150" t="str">
        <f>+PSSA3_1101!C26</f>
        <v>depreciation</v>
      </c>
      <c r="D26" s="164"/>
      <c r="E26" s="579">
        <f>+PSSA3_2101!E26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+PSSA3_1101!C27</f>
        <v>depreciation</v>
      </c>
      <c r="D27" s="164"/>
      <c r="E27" s="579">
        <f>+PSSA3_2101!E27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+PSSA3_1101!C28</f>
        <v>depreciation</v>
      </c>
      <c r="D28" s="164"/>
      <c r="E28" s="579">
        <f>+PSSA3_2101!E28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+PSSA3_1101!C29</f>
        <v>depreciation</v>
      </c>
      <c r="D29" s="164"/>
      <c r="E29" s="579">
        <f>+PSSA3_2101!E29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+PSSA3_1101!C30</f>
        <v>depreciation</v>
      </c>
      <c r="D30" s="164"/>
      <c r="E30" s="579">
        <f>+PSSA3_2101!E30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+PSSA3_1101!C31</f>
        <v>depreciation</v>
      </c>
      <c r="D31" s="164"/>
      <c r="E31" s="579">
        <f>+PSSA3_2101!E31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73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61" orientation="portrait" r:id="rId1"/>
  <headerFooter alignWithMargins="0">
    <oddFooter>Pagina &amp;P&amp;R&amp;F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5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E25" sqref="E25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7.7109375" style="21" customWidth="1"/>
    <col min="6" max="6" width="22.85546875" style="21" customWidth="1"/>
    <col min="7" max="7" width="17.85546875" style="21" customWidth="1"/>
    <col min="8" max="8" width="16" style="21" customWidth="1"/>
    <col min="9" max="9" width="22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+PSSA3_1101!F3</f>
        <v>0</v>
      </c>
      <c r="G3" s="230"/>
      <c r="H3" s="151"/>
      <c r="I3" s="151"/>
    </row>
    <row r="4" spans="1:9" ht="15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2104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+PSSA3_1101!A12</f>
        <v>0</v>
      </c>
      <c r="B12" s="42"/>
      <c r="C12" s="43"/>
      <c r="D12" s="258"/>
      <c r="E12" s="318">
        <f>+PSSA3_1101!E12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77">
        <f>+PSSA3_1101!A13</f>
        <v>0</v>
      </c>
      <c r="B13" s="42"/>
      <c r="C13" s="43"/>
      <c r="D13" s="258"/>
      <c r="E13" s="318">
        <f>+PSSA3_1101!E13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77">
        <f>+PSSA3_1101!A14</f>
        <v>0</v>
      </c>
      <c r="B14" s="42"/>
      <c r="C14" s="43"/>
      <c r="D14" s="258"/>
      <c r="E14" s="318">
        <f>+PSSA3_1101!E14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+PSSA3_1101!A15</f>
        <v>0</v>
      </c>
      <c r="B15" s="42"/>
      <c r="C15" s="43"/>
      <c r="D15" s="258"/>
      <c r="E15" s="318">
        <f>+PSSA3_1101!E15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+PSSA3_1101!A16</f>
        <v>0</v>
      </c>
      <c r="B16" s="42"/>
      <c r="C16" s="43"/>
      <c r="D16" s="258"/>
      <c r="E16" s="318">
        <f>+PSSA3_1101!E16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+PSSA3_1101!A17</f>
        <v>0</v>
      </c>
      <c r="B17" s="42"/>
      <c r="C17" s="43"/>
      <c r="D17" s="258"/>
      <c r="E17" s="318">
        <f>+PSSA3_1101!E17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+PSSA3_1101!A18</f>
        <v>0</v>
      </c>
      <c r="B18" s="42"/>
      <c r="C18" s="43"/>
      <c r="D18" s="258"/>
      <c r="E18" s="318">
        <f>+PSSA3_1101!E18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+PSSA3_1101!A19</f>
        <v>0</v>
      </c>
      <c r="B19" s="42"/>
      <c r="C19" s="43"/>
      <c r="D19" s="258"/>
      <c r="E19" s="318">
        <f>+PSSA3_1101!E19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+PSSA3_1101!A20</f>
        <v>0</v>
      </c>
      <c r="B20" s="42"/>
      <c r="C20" s="43"/>
      <c r="D20" s="258"/>
      <c r="E20" s="318">
        <f>+PSSA3_1101!E20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+PSSA3_1101!A21</f>
        <v>0</v>
      </c>
      <c r="B21" s="42"/>
      <c r="C21" s="43"/>
      <c r="D21" s="258"/>
      <c r="E21" s="318">
        <f>+PSSA3_1101!E21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+PSSA3_1101!A22</f>
        <v>0</v>
      </c>
      <c r="B22" s="42"/>
      <c r="C22" s="43"/>
      <c r="D22" s="258"/>
      <c r="E22" s="318">
        <f>+PSSA3_1101!E22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+PSSA3_1101!A23</f>
        <v>0</v>
      </c>
      <c r="B23" s="42"/>
      <c r="C23" s="43"/>
      <c r="D23" s="258"/>
      <c r="E23" s="318">
        <f>+PSSA3_1101!E23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788"/>
      <c r="B26" s="779"/>
      <c r="C26" s="150" t="str">
        <f>+PSSA3_1101!C26</f>
        <v>depreciation</v>
      </c>
      <c r="D26" s="164"/>
      <c r="E26" s="579">
        <f>+PSSA3_2101!E26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+PSSA3_1101!C27</f>
        <v>depreciation</v>
      </c>
      <c r="D27" s="164"/>
      <c r="E27" s="579">
        <f>+PSSA3_2101!E27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+PSSA3_1101!C28</f>
        <v>depreciation</v>
      </c>
      <c r="D28" s="164"/>
      <c r="E28" s="579">
        <f>+PSSA3_2101!E28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+PSSA3_1101!C29</f>
        <v>depreciation</v>
      </c>
      <c r="D29" s="164"/>
      <c r="E29" s="579">
        <f>+PSSA3_2101!E29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+PSSA3_1101!C30</f>
        <v>depreciation</v>
      </c>
      <c r="D30" s="164"/>
      <c r="E30" s="579">
        <f>+PSSA3_2101!E30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+PSSA3_1101!C31</f>
        <v>depreciation</v>
      </c>
      <c r="D31" s="164"/>
      <c r="E31" s="579">
        <f>+PSSA3_2101!E31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72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zoomScaleSheetLayoutView="80" workbookViewId="0">
      <selection activeCell="M18" sqref="M18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'WP1000'!C3</f>
        <v>0</v>
      </c>
      <c r="D3" s="335"/>
      <c r="E3" s="336"/>
      <c r="F3" s="337" t="s">
        <v>43</v>
      </c>
      <c r="G3" s="338">
        <f>+PSSA3_1101!F3</f>
        <v>0</v>
      </c>
      <c r="H3" s="339"/>
      <c r="I3" s="335"/>
      <c r="J3" s="340"/>
    </row>
    <row r="4" spans="2:10">
      <c r="B4" s="299" t="s">
        <v>147</v>
      </c>
      <c r="C4" s="302">
        <f>'WP1000'!C4</f>
        <v>0</v>
      </c>
      <c r="D4" s="342" t="s">
        <v>169</v>
      </c>
      <c r="E4" s="343"/>
      <c r="F4" s="24" t="s">
        <v>3</v>
      </c>
      <c r="G4" s="790"/>
      <c r="H4" s="791"/>
      <c r="I4" s="791"/>
      <c r="J4" s="792"/>
    </row>
    <row r="5" spans="2:10" ht="24" customHeight="1">
      <c r="B5" s="344" t="s">
        <v>170</v>
      </c>
      <c r="C5" s="345"/>
      <c r="D5" s="346" t="s">
        <v>171</v>
      </c>
      <c r="E5" s="347">
        <f>'WP1000'!E5</f>
        <v>0</v>
      </c>
      <c r="F5" s="26" t="s">
        <v>4</v>
      </c>
      <c r="G5" s="790"/>
      <c r="H5" s="791"/>
      <c r="I5" s="791"/>
      <c r="J5" s="792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793"/>
      <c r="F7" s="794"/>
      <c r="G7" s="794"/>
      <c r="H7" s="794"/>
      <c r="I7" s="794"/>
      <c r="J7" s="795"/>
    </row>
    <row r="8" spans="2:10">
      <c r="B8" s="351"/>
      <c r="C8" s="352"/>
      <c r="D8" s="353"/>
      <c r="E8" s="796"/>
      <c r="F8" s="797"/>
      <c r="G8" s="797"/>
      <c r="H8" s="797"/>
      <c r="I8" s="797"/>
      <c r="J8" s="798"/>
    </row>
    <row r="9" spans="2:10">
      <c r="B9" s="344"/>
      <c r="C9" s="346"/>
      <c r="D9" s="354"/>
      <c r="E9" s="605" t="s">
        <v>195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+PSSA3_2101!A12</f>
        <v>0</v>
      </c>
      <c r="C12" s="372"/>
      <c r="D12" s="373"/>
      <c r="E12" s="465">
        <f>+PSSA3_2101!D12+PSSA3_2102!D12+PSSA3_2103!D12+PSSA3_2104!D12</f>
        <v>0</v>
      </c>
      <c r="F12" s="488">
        <f>+PSSA3_2101!E12</f>
        <v>0</v>
      </c>
      <c r="G12" s="376">
        <f>+E12*F12</f>
        <v>0</v>
      </c>
      <c r="H12" s="480">
        <f>+PSSA3_2101!G12+PSSA3_2102!G12+PSSA3_2103!G12+PSSA3_2104!G12</f>
        <v>0</v>
      </c>
      <c r="I12" s="378">
        <f>+H12*F12</f>
        <v>0</v>
      </c>
      <c r="J12" s="379">
        <f>+G12-I12</f>
        <v>0</v>
      </c>
    </row>
    <row r="13" spans="2:10">
      <c r="B13" s="465">
        <f>+PSSA3_2101!A13</f>
        <v>0</v>
      </c>
      <c r="C13" s="372"/>
      <c r="D13" s="373"/>
      <c r="E13" s="465">
        <f>+PSSA3_2101!D13+PSSA3_2102!D13+PSSA3_2103!D13+PSSA3_2104!D13</f>
        <v>0</v>
      </c>
      <c r="F13" s="489">
        <f>+PSSA3_2101!E13</f>
        <v>0</v>
      </c>
      <c r="G13" s="376">
        <f t="shared" ref="G13:G23" si="0">+E13*F13</f>
        <v>0</v>
      </c>
      <c r="H13" s="480">
        <f>+PSSA3_2101!G13+PSSA3_2102!G13+PSSA3_2103!G13+PSSA3_2104!G13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+PSSA3_2101!A14</f>
        <v>0</v>
      </c>
      <c r="C14" s="372"/>
      <c r="D14" s="373"/>
      <c r="E14" s="465">
        <f>+PSSA3_2101!D14+PSSA3_2102!D14+PSSA3_2103!D14+PSSA3_2104!D14</f>
        <v>0</v>
      </c>
      <c r="F14" s="489">
        <f>+PSSA3_2101!E14</f>
        <v>0</v>
      </c>
      <c r="G14" s="376">
        <f t="shared" si="0"/>
        <v>0</v>
      </c>
      <c r="H14" s="480">
        <f>+PSSA3_2101!G14+PSSA3_2102!G14+PSSA3_2103!G14+PSSA3_2104!G14</f>
        <v>0</v>
      </c>
      <c r="I14" s="378">
        <f t="shared" si="1"/>
        <v>0</v>
      </c>
      <c r="J14" s="379">
        <f t="shared" si="2"/>
        <v>0</v>
      </c>
    </row>
    <row r="15" spans="2:10">
      <c r="B15" s="465">
        <f>+PSSA3_2101!A15</f>
        <v>0</v>
      </c>
      <c r="C15" s="372"/>
      <c r="D15" s="373"/>
      <c r="E15" s="465">
        <f>+PSSA3_2101!D15+PSSA3_2102!D15+PSSA3_2103!D15+PSSA3_2104!D15</f>
        <v>0</v>
      </c>
      <c r="F15" s="489">
        <f>+PSSA3_2101!E15</f>
        <v>0</v>
      </c>
      <c r="G15" s="376">
        <f t="shared" si="0"/>
        <v>0</v>
      </c>
      <c r="H15" s="480">
        <f>+PSSA3_2101!G15+PSSA3_2102!G15+PSSA3_2103!G15+PSSA3_2104!G15</f>
        <v>0</v>
      </c>
      <c r="I15" s="378">
        <f t="shared" si="1"/>
        <v>0</v>
      </c>
      <c r="J15" s="379">
        <f t="shared" si="2"/>
        <v>0</v>
      </c>
    </row>
    <row r="16" spans="2:10">
      <c r="B16" s="465">
        <f>+PSSA3_2101!A16</f>
        <v>0</v>
      </c>
      <c r="C16" s="372"/>
      <c r="D16" s="373"/>
      <c r="E16" s="465">
        <f>+PSSA3_2101!D16+PSSA3_2102!D16+PSSA3_2103!D16+PSSA3_2104!D16</f>
        <v>0</v>
      </c>
      <c r="F16" s="489">
        <f>+PSSA3_2101!E16</f>
        <v>0</v>
      </c>
      <c r="G16" s="376">
        <f t="shared" si="0"/>
        <v>0</v>
      </c>
      <c r="H16" s="480">
        <f>+PSSA3_2101!G16+PSSA3_2102!G16+PSSA3_2103!G16+PSSA3_2104!G16</f>
        <v>0</v>
      </c>
      <c r="I16" s="378">
        <f t="shared" si="1"/>
        <v>0</v>
      </c>
      <c r="J16" s="379">
        <f t="shared" si="2"/>
        <v>0</v>
      </c>
    </row>
    <row r="17" spans="2:10">
      <c r="B17" s="465">
        <f>+PSSA3_2101!A17</f>
        <v>0</v>
      </c>
      <c r="C17" s="372"/>
      <c r="D17" s="373"/>
      <c r="E17" s="465">
        <f>+PSSA3_2101!D17+PSSA3_2102!D17+PSSA3_2103!D17+PSSA3_2104!D17</f>
        <v>0</v>
      </c>
      <c r="F17" s="489">
        <f>+PSSA3_2101!E17</f>
        <v>0</v>
      </c>
      <c r="G17" s="376">
        <f t="shared" si="0"/>
        <v>0</v>
      </c>
      <c r="H17" s="480">
        <f>+PSSA3_2101!G17+PSSA3_2102!G17+PSSA3_2103!G17+PSSA3_2104!G17</f>
        <v>0</v>
      </c>
      <c r="I17" s="378">
        <f t="shared" si="1"/>
        <v>0</v>
      </c>
      <c r="J17" s="379">
        <f t="shared" si="2"/>
        <v>0</v>
      </c>
    </row>
    <row r="18" spans="2:10">
      <c r="B18" s="465">
        <f>+PSSA3_2101!A18</f>
        <v>0</v>
      </c>
      <c r="C18" s="372"/>
      <c r="D18" s="373"/>
      <c r="E18" s="465">
        <f>+PSSA3_2101!D18+PSSA3_2102!D18+PSSA3_2103!D18+PSSA3_2104!D18</f>
        <v>0</v>
      </c>
      <c r="F18" s="489">
        <f>+PSSA3_2101!E18</f>
        <v>0</v>
      </c>
      <c r="G18" s="376">
        <f t="shared" si="0"/>
        <v>0</v>
      </c>
      <c r="H18" s="480">
        <f>+PSSA3_2101!G18+PSSA3_2102!G18+PSSA3_2103!G18+PSSA3_2104!G18</f>
        <v>0</v>
      </c>
      <c r="I18" s="378">
        <f t="shared" si="1"/>
        <v>0</v>
      </c>
      <c r="J18" s="379">
        <f t="shared" si="2"/>
        <v>0</v>
      </c>
    </row>
    <row r="19" spans="2:10">
      <c r="B19" s="465">
        <f>+PSSA3_2101!A19</f>
        <v>0</v>
      </c>
      <c r="C19" s="372"/>
      <c r="D19" s="373"/>
      <c r="E19" s="465">
        <f>+PSSA3_2101!D19+PSSA3_2102!D19+PSSA3_2103!D19+PSSA3_2104!D19</f>
        <v>0</v>
      </c>
      <c r="F19" s="489">
        <f>+PSSA3_2101!E19</f>
        <v>0</v>
      </c>
      <c r="G19" s="376">
        <f t="shared" si="0"/>
        <v>0</v>
      </c>
      <c r="H19" s="480">
        <f>+PSSA3_2101!G19+PSSA3_2102!G19+PSSA3_2103!G19+PSSA3_2104!G19</f>
        <v>0</v>
      </c>
      <c r="I19" s="378">
        <f t="shared" si="1"/>
        <v>0</v>
      </c>
      <c r="J19" s="379">
        <f t="shared" si="2"/>
        <v>0</v>
      </c>
    </row>
    <row r="20" spans="2:10">
      <c r="B20" s="465">
        <f>+PSSA3_2101!A20</f>
        <v>0</v>
      </c>
      <c r="C20" s="372"/>
      <c r="D20" s="373"/>
      <c r="E20" s="465">
        <f>+PSSA3_2101!D20+PSSA3_2102!D20+PSSA3_2103!D20+PSSA3_2104!D20</f>
        <v>0</v>
      </c>
      <c r="F20" s="489">
        <f>+PSSA3_2101!E20</f>
        <v>0</v>
      </c>
      <c r="G20" s="376">
        <f t="shared" si="0"/>
        <v>0</v>
      </c>
      <c r="H20" s="480">
        <f>+PSSA3_2101!G20+PSSA3_2102!G20+PSSA3_2103!G20+PSSA3_2104!G20</f>
        <v>0</v>
      </c>
      <c r="I20" s="378">
        <f t="shared" si="1"/>
        <v>0</v>
      </c>
      <c r="J20" s="379">
        <f t="shared" si="2"/>
        <v>0</v>
      </c>
    </row>
    <row r="21" spans="2:10">
      <c r="B21" s="465">
        <f>+PSSA3_2101!A21</f>
        <v>0</v>
      </c>
      <c r="C21" s="372"/>
      <c r="D21" s="373"/>
      <c r="E21" s="465">
        <f>+PSSA3_2101!D21+PSSA3_2102!D21+PSSA3_2103!D21+PSSA3_2104!D21</f>
        <v>0</v>
      </c>
      <c r="F21" s="489">
        <f>+PSSA3_2101!E21</f>
        <v>0</v>
      </c>
      <c r="G21" s="376">
        <f t="shared" si="0"/>
        <v>0</v>
      </c>
      <c r="H21" s="480">
        <f>+PSSA3_2101!G21+PSSA3_2102!G21+PSSA3_2103!G21+PSSA3_2104!G21</f>
        <v>0</v>
      </c>
      <c r="I21" s="378">
        <f t="shared" si="1"/>
        <v>0</v>
      </c>
      <c r="J21" s="379">
        <f t="shared" si="2"/>
        <v>0</v>
      </c>
    </row>
    <row r="22" spans="2:10">
      <c r="B22" s="465">
        <f>+PSSA3_2101!A22</f>
        <v>0</v>
      </c>
      <c r="C22" s="372"/>
      <c r="D22" s="373"/>
      <c r="E22" s="465">
        <f>+PSSA3_2101!D22+PSSA3_2102!D22+PSSA3_2103!D22+PSSA3_2104!D22</f>
        <v>0</v>
      </c>
      <c r="F22" s="489">
        <f>+PSSA3_2101!E22</f>
        <v>0</v>
      </c>
      <c r="G22" s="376">
        <f t="shared" si="0"/>
        <v>0</v>
      </c>
      <c r="H22" s="480">
        <f>+PSSA3_2101!G22+PSSA3_2102!G22+PSSA3_2103!G22+PSSA3_2104!G22</f>
        <v>0</v>
      </c>
      <c r="I22" s="378">
        <f t="shared" si="1"/>
        <v>0</v>
      </c>
      <c r="J22" s="379">
        <f t="shared" si="2"/>
        <v>0</v>
      </c>
    </row>
    <row r="23" spans="2:10">
      <c r="B23" s="465">
        <f>+PSSA3_2101!A23</f>
        <v>0</v>
      </c>
      <c r="C23" s="372"/>
      <c r="D23" s="373"/>
      <c r="E23" s="465">
        <f>+PSSA3_2101!D23+PSSA3_2102!D23+PSSA3_2103!D23+PSSA3_2104!D23</f>
        <v>0</v>
      </c>
      <c r="F23" s="489">
        <f>+PSSA3_2101!E23</f>
        <v>0</v>
      </c>
      <c r="G23" s="376">
        <f t="shared" si="0"/>
        <v>0</v>
      </c>
      <c r="H23" s="480">
        <f>+PSSA3_2101!G23+PSSA3_2102!G23+PSSA3_2103!G23+PSSA3_2104!G23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469"/>
      <c r="I25" s="390"/>
      <c r="J25" s="391"/>
    </row>
    <row r="26" spans="2:10">
      <c r="B26" s="465">
        <f>+PSSA3_1101!A26</f>
        <v>0</v>
      </c>
      <c r="C26" s="465">
        <f>+PSSA3_1101!B26</f>
        <v>0</v>
      </c>
      <c r="D26" s="392" t="str">
        <f>+PSSA3_2101!C26</f>
        <v>depreciation</v>
      </c>
      <c r="E26" s="392">
        <v>0</v>
      </c>
      <c r="F26" s="393">
        <v>0</v>
      </c>
      <c r="G26" s="465">
        <f>+PSSA3_2101!F26+PSSA3_2102!F26+PSSA3_2103!F26+PSSA3_2104!F26</f>
        <v>0</v>
      </c>
      <c r="H26" s="480">
        <f>+PSSA3_2101!G26+PSSA3_2102!G26+PSSA3_2103!G26+PSSA3_2104!G26</f>
        <v>0</v>
      </c>
      <c r="I26" s="480">
        <f>+PSSA3_2101!H26+PSSA3_2102!H26+PSSA3_2103!H26+PSSA3_2104!H26</f>
        <v>0</v>
      </c>
      <c r="J26" s="379">
        <f t="shared" ref="J26:J31" si="3">+G26-I26</f>
        <v>0</v>
      </c>
    </row>
    <row r="27" spans="2:10">
      <c r="B27" s="465">
        <f>+PSSA3_1101!A27</f>
        <v>0</v>
      </c>
      <c r="C27" s="465">
        <f>+PSSA3_1101!B27</f>
        <v>0</v>
      </c>
      <c r="D27" s="392" t="str">
        <f>+PSSA3_2101!C27</f>
        <v>depreciation</v>
      </c>
      <c r="E27" s="374">
        <v>0</v>
      </c>
      <c r="F27" s="397">
        <v>0</v>
      </c>
      <c r="G27" s="465">
        <f>+PSSA3_2101!F27+PSSA3_2102!F27+PSSA3_2103!F27+PSSA3_2104!F27</f>
        <v>0</v>
      </c>
      <c r="H27" s="480">
        <f>+PSSA3_2101!G27+PSSA3_2102!G27+PSSA3_2103!G27+PSSA3_2104!G27</f>
        <v>0</v>
      </c>
      <c r="I27" s="480">
        <f>+PSSA3_2101!H27+PSSA3_2102!H27+PSSA3_2103!H27+PSSA3_2104!H27</f>
        <v>0</v>
      </c>
      <c r="J27" s="379">
        <f t="shared" si="3"/>
        <v>0</v>
      </c>
    </row>
    <row r="28" spans="2:10">
      <c r="B28" s="465">
        <f>+PSSA3_1101!A28</f>
        <v>0</v>
      </c>
      <c r="C28" s="465">
        <f>+PSSA3_1101!B28</f>
        <v>0</v>
      </c>
      <c r="D28" s="392" t="str">
        <f>+PSSA3_2101!C28</f>
        <v>depreciation</v>
      </c>
      <c r="E28" s="374">
        <v>0</v>
      </c>
      <c r="F28" s="397">
        <v>0</v>
      </c>
      <c r="G28" s="465">
        <f>+PSSA3_2101!F28+PSSA3_2102!F28+PSSA3_2103!F28+PSSA3_2104!F28</f>
        <v>0</v>
      </c>
      <c r="H28" s="480">
        <f>+PSSA3_2101!G28+PSSA3_2102!G28+PSSA3_2103!G28+PSSA3_2104!G28</f>
        <v>0</v>
      </c>
      <c r="I28" s="480">
        <f>+PSSA3_2101!H28+PSSA3_2102!H28+PSSA3_2103!H28+PSSA3_2104!H28</f>
        <v>0</v>
      </c>
      <c r="J28" s="379">
        <f t="shared" si="3"/>
        <v>0</v>
      </c>
    </row>
    <row r="29" spans="2:10">
      <c r="B29" s="465">
        <f>+PSSA3_1101!A29</f>
        <v>0</v>
      </c>
      <c r="C29" s="465">
        <f>+PSSA3_1101!B29</f>
        <v>0</v>
      </c>
      <c r="D29" s="392" t="str">
        <f>+PSSA3_2101!C29</f>
        <v>depreciation</v>
      </c>
      <c r="E29" s="374">
        <v>0</v>
      </c>
      <c r="F29" s="397">
        <v>0</v>
      </c>
      <c r="G29" s="465">
        <f>+PSSA3_2101!F29+PSSA3_2102!F29+PSSA3_2103!F29+PSSA3_2104!F29</f>
        <v>0</v>
      </c>
      <c r="H29" s="480">
        <f>+PSSA3_2101!G29+PSSA3_2102!G29+PSSA3_2103!G29+PSSA3_2104!G29</f>
        <v>0</v>
      </c>
      <c r="I29" s="480">
        <f>+PSSA3_2101!H29+PSSA3_2102!H29+PSSA3_2103!H29+PSSA3_2104!H29</f>
        <v>0</v>
      </c>
      <c r="J29" s="379">
        <f t="shared" si="3"/>
        <v>0</v>
      </c>
    </row>
    <row r="30" spans="2:10">
      <c r="B30" s="465">
        <f>+PSSA3_1101!A30</f>
        <v>0</v>
      </c>
      <c r="C30" s="465">
        <f>+PSSA3_1101!B30</f>
        <v>0</v>
      </c>
      <c r="D30" s="392" t="str">
        <f>+PSSA3_2101!C30</f>
        <v>depreciation</v>
      </c>
      <c r="E30" s="374">
        <v>0</v>
      </c>
      <c r="F30" s="397">
        <v>0</v>
      </c>
      <c r="G30" s="465">
        <f>+PSSA3_2101!F30+PSSA3_2102!F30+PSSA3_2103!F30+PSSA3_2104!F30</f>
        <v>0</v>
      </c>
      <c r="H30" s="480">
        <f>+PSSA3_2101!G30+PSSA3_2102!G30+PSSA3_2103!G30+PSSA3_2104!G30</f>
        <v>0</v>
      </c>
      <c r="I30" s="480">
        <f>+PSSA3_2101!H30+PSSA3_2102!H30+PSSA3_2103!H30+PSSA3_2104!H30</f>
        <v>0</v>
      </c>
      <c r="J30" s="379">
        <f t="shared" si="3"/>
        <v>0</v>
      </c>
    </row>
    <row r="31" spans="2:10">
      <c r="B31" s="465">
        <f>+PSSA3_1101!A31</f>
        <v>0</v>
      </c>
      <c r="C31" s="465">
        <f>+PSSA3_1101!B31</f>
        <v>0</v>
      </c>
      <c r="D31" s="392" t="str">
        <f>+PSSA3_2101!C31</f>
        <v>depreciation</v>
      </c>
      <c r="E31" s="399">
        <v>0</v>
      </c>
      <c r="F31" s="399">
        <v>0</v>
      </c>
      <c r="G31" s="465">
        <f>+PSSA3_2101!F31+PSSA3_2102!F31+PSSA3_2103!F31+PSSA3_2104!F31</f>
        <v>0</v>
      </c>
      <c r="H31" s="480">
        <f>+PSSA3_2101!G31+PSSA3_2102!G31+PSSA3_2103!G31+PSSA3_2104!G31</f>
        <v>0</v>
      </c>
      <c r="I31" s="480">
        <f>+PSSA3_2101!H31+PSSA3_2102!H31+PSSA3_2103!H31+PSSA3_2104!H31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465"/>
      <c r="H32" s="482"/>
      <c r="I32" s="482"/>
      <c r="J32" s="481" t="s">
        <v>44</v>
      </c>
    </row>
    <row r="33" spans="2:14">
      <c r="B33" s="344" t="s">
        <v>38</v>
      </c>
      <c r="C33" s="349"/>
      <c r="D33" s="390"/>
      <c r="E33" s="390"/>
      <c r="F33" s="383"/>
      <c r="G33" s="491">
        <f>SUM(G26:G32)</f>
        <v>0</v>
      </c>
      <c r="H33" s="483">
        <f>SUM(H26:H32)</f>
        <v>0</v>
      </c>
      <c r="I33" s="483">
        <f>SUM(I26:I32)</f>
        <v>0</v>
      </c>
      <c r="J33" s="484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65">
        <f>+PSSA3_1101!F34+PSSA3_1102!F34+PSSA3_1103!F34+PSSA3_1104!F34</f>
        <v>0</v>
      </c>
      <c r="H34" s="485"/>
      <c r="I34" s="472"/>
      <c r="J34" s="486"/>
      <c r="K34" s="53"/>
    </row>
    <row r="35" spans="2:14">
      <c r="B35" s="334" t="s">
        <v>19</v>
      </c>
      <c r="C35" s="336"/>
      <c r="D35" s="465">
        <f>+PSSA3_2101!C35+PSSA3_2102!C35+PSSA3_2103!C35+PSSA3_2104!C35</f>
        <v>0</v>
      </c>
      <c r="E35" s="412">
        <f>+PSSA3_1101!D35</f>
        <v>0</v>
      </c>
      <c r="F35" s="465">
        <f>+PSSA3_2101!E35+PSSA3_2102!E35+PSSA3_2103!E35+PSSA3_2104!E35</f>
        <v>0</v>
      </c>
      <c r="G35" s="465">
        <f>+PSSA3_2101!F35+PSSA3_2102!F35+PSSA3_2103!F35+PSSA3_2104!F35</f>
        <v>0</v>
      </c>
      <c r="H35" s="480">
        <f>+PSSA3_2101!G35+PSSA3_2102!G35+PSSA3_2103!G35+PSSA3_2104!G35</f>
        <v>0</v>
      </c>
      <c r="I35" s="480">
        <f>+PSSA3_2101!H35+PSSA3_2102!H35+PSSA3_2103!H35+PSSA3_2104!H35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465">
        <f>+PSSA3_2101!C36+PSSA3_2102!C36+PSSA3_2103!C36+PSSA3_2104!C36</f>
        <v>0</v>
      </c>
      <c r="E36" s="412">
        <f>+PSSA3_1101!D36</f>
        <v>0</v>
      </c>
      <c r="F36" s="465">
        <f>+PSSA3_2101!E36+PSSA3_2102!E36+PSSA3_2103!E36+PSSA3_2104!E36</f>
        <v>0</v>
      </c>
      <c r="G36" s="465">
        <f>+PSSA3_2101!F36+PSSA3_2102!F36+PSSA3_2103!F36+PSSA3_2104!F36</f>
        <v>0</v>
      </c>
      <c r="H36" s="480">
        <f>+PSSA3_2101!G36+PSSA3_2102!G36+PSSA3_2103!G36+PSSA3_2104!G36</f>
        <v>0</v>
      </c>
      <c r="I36" s="480">
        <f>+PSSA3_2101!H36+PSSA3_2102!H36+PSSA3_2103!H36+PSSA3_2104!H36</f>
        <v>0</v>
      </c>
      <c r="J36" s="379">
        <f t="shared" si="4"/>
        <v>0</v>
      </c>
    </row>
    <row r="37" spans="2:14">
      <c r="B37" s="341" t="s">
        <v>21</v>
      </c>
      <c r="C37" s="413"/>
      <c r="D37" s="465">
        <f>+PSSA3_2101!C37+PSSA3_2102!C37+PSSA3_2103!C37+PSSA3_2104!C37</f>
        <v>0</v>
      </c>
      <c r="E37" s="412">
        <f>+PSSA3_1101!D37</f>
        <v>0</v>
      </c>
      <c r="F37" s="465">
        <f>+PSSA3_2101!E37+PSSA3_2102!E37+PSSA3_2103!E37+PSSA3_2104!E37</f>
        <v>0</v>
      </c>
      <c r="G37" s="465">
        <f>+PSSA3_2101!F37+PSSA3_2102!F37+PSSA3_2103!F37+PSSA3_2104!F37</f>
        <v>0</v>
      </c>
      <c r="H37" s="480">
        <f>+PSSA3_2101!G37+PSSA3_2102!G37+PSSA3_2103!G37+PSSA3_2104!G37</f>
        <v>0</v>
      </c>
      <c r="I37" s="480">
        <f>+PSSA3_2101!H37+PSSA3_2102!H37+PSSA3_2103!H37+PSSA3_2104!H37</f>
        <v>0</v>
      </c>
      <c r="J37" s="379">
        <f t="shared" si="4"/>
        <v>0</v>
      </c>
    </row>
    <row r="38" spans="2:14">
      <c r="B38" s="341" t="s">
        <v>22</v>
      </c>
      <c r="C38" s="413"/>
      <c r="D38" s="465">
        <f>+PSSA3_2101!C38+PSSA3_2102!C38+PSSA3_2103!C38+PSSA3_2104!C38</f>
        <v>0</v>
      </c>
      <c r="E38" s="412">
        <f>+PSSA3_1101!D38</f>
        <v>0</v>
      </c>
      <c r="F38" s="465">
        <f>+PSSA3_2101!E38+PSSA3_2102!E38+PSSA3_2103!E38+PSSA3_2104!E38</f>
        <v>0</v>
      </c>
      <c r="G38" s="465">
        <f>+PSSA3_2101!F38+PSSA3_2102!F38+PSSA3_2103!F38+PSSA3_2104!F38</f>
        <v>0</v>
      </c>
      <c r="H38" s="480">
        <f>+PSSA3_2101!G38+PSSA3_2102!G38+PSSA3_2103!G38+PSSA3_2104!G38</f>
        <v>0</v>
      </c>
      <c r="I38" s="480">
        <f>+PSSA3_2101!H38+PSSA3_2102!H38+PSSA3_2103!H38+PSSA3_2104!H38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487"/>
    </row>
    <row r="40" spans="2:14">
      <c r="B40" s="341" t="s">
        <v>24</v>
      </c>
      <c r="C40" s="413"/>
      <c r="D40" s="465">
        <f>+PSSA3_2101!C40+PSSA3_2102!C40+PSSA3_2103!C40+PSSA3_2104!C40</f>
        <v>0</v>
      </c>
      <c r="E40" s="412">
        <f>+PSSA3_1101!D40</f>
        <v>0</v>
      </c>
      <c r="F40" s="465">
        <f>+PSSA3_2101!E40+PSSA3_2102!E40+PSSA3_2103!E40+PSSA3_2104!E40</f>
        <v>0</v>
      </c>
      <c r="G40" s="465">
        <f>+PSSA3_2101!F40+PSSA3_2102!F40+PSSA3_2103!F40+PSSA3_2104!F40</f>
        <v>0</v>
      </c>
      <c r="H40" s="480">
        <f>+PSSA3_2101!G40+PSSA3_2102!G40+PSSA3_2103!G40+PSSA3_2104!G40</f>
        <v>0</v>
      </c>
      <c r="I40" s="480">
        <f>+PSSA3_2101!H40+PSSA3_2102!H40+PSSA3_2103!H40+PSSA3_2104!H40</f>
        <v>0</v>
      </c>
      <c r="J40" s="379">
        <f t="shared" si="4"/>
        <v>0</v>
      </c>
    </row>
    <row r="41" spans="2:14">
      <c r="B41" s="341" t="s">
        <v>25</v>
      </c>
      <c r="C41" s="413"/>
      <c r="D41" s="465">
        <f>+PSSA3_2101!C41+PSSA3_2102!C41+PSSA3_2103!C41+PSSA3_2104!C41</f>
        <v>0</v>
      </c>
      <c r="E41" s="412">
        <f>+PSSA3_1101!D41</f>
        <v>0</v>
      </c>
      <c r="F41" s="465">
        <f>+PSSA3_2101!E41+PSSA3_2102!E41+PSSA3_2103!E41+PSSA3_2104!E41</f>
        <v>0</v>
      </c>
      <c r="G41" s="465">
        <f>+PSSA3_2101!F41+PSSA3_2102!F41+PSSA3_2103!F41+PSSA3_2104!F41</f>
        <v>0</v>
      </c>
      <c r="H41" s="480">
        <f>+PSSA3_2101!G41+PSSA3_2102!G41+PSSA3_2103!G41+PSSA3_2104!G41</f>
        <v>0</v>
      </c>
      <c r="I41" s="480">
        <f>+PSSA3_2101!H41+PSSA3_2102!H41+PSSA3_2103!H41+PSSA3_2104!H41</f>
        <v>0</v>
      </c>
      <c r="J41" s="379">
        <f t="shared" si="4"/>
        <v>0</v>
      </c>
    </row>
    <row r="42" spans="2:14">
      <c r="B42" s="341" t="s">
        <v>26</v>
      </c>
      <c r="C42" s="413"/>
      <c r="D42" s="465">
        <f>+PSSA3_2101!C42+PSSA3_2102!C42+PSSA3_2103!C42+PSSA3_2104!C42</f>
        <v>0</v>
      </c>
      <c r="E42" s="412">
        <f>+PSSA3_1101!D42</f>
        <v>0</v>
      </c>
      <c r="F42" s="465">
        <f>+PSSA3_2101!E42+PSSA3_2102!E42+PSSA3_2103!E42+PSSA3_2104!E42</f>
        <v>0</v>
      </c>
      <c r="G42" s="465">
        <f>+PSSA3_2101!F42+PSSA3_2102!F42+PSSA3_2103!F42+PSSA3_2104!F42</f>
        <v>0</v>
      </c>
      <c r="H42" s="480">
        <f>+PSSA3_2101!G42+PSSA3_2102!G42+PSSA3_2103!G42+PSSA3_2104!G42</f>
        <v>0</v>
      </c>
      <c r="I42" s="480">
        <f>+PSSA3_2101!H42+PSSA3_2102!H42+PSSA3_2103!H42+PSSA3_2104!H42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465">
        <f>+PSSA3_2101!C43+PSSA3_2102!C43+PSSA3_2103!C43+PSSA3_2104!C43</f>
        <v>0</v>
      </c>
      <c r="E43" s="412">
        <f>+PSSA3_1101!D43</f>
        <v>0</v>
      </c>
      <c r="F43" s="465">
        <f>+PSSA3_2101!E43+PSSA3_2102!E43+PSSA3_2103!E43+PSSA3_2104!E43</f>
        <v>0</v>
      </c>
      <c r="G43" s="465">
        <f>+PSSA3_2101!F43+PSSA3_2102!F43+PSSA3_2103!F43+PSSA3_2104!F43</f>
        <v>0</v>
      </c>
      <c r="H43" s="480">
        <f>+PSSA3_2101!G43+PSSA3_2102!G43+PSSA3_2103!G43+PSSA3_2104!G43</f>
        <v>0</v>
      </c>
      <c r="I43" s="480">
        <f>+PSSA3_2101!H43+PSSA3_2102!H43+PSSA3_2103!H43+PSSA3_2104!H43</f>
        <v>0</v>
      </c>
      <c r="J43" s="379">
        <f t="shared" si="4"/>
        <v>0</v>
      </c>
    </row>
    <row r="44" spans="2:14">
      <c r="B44" s="341" t="s">
        <v>28</v>
      </c>
      <c r="C44" s="413"/>
      <c r="D44" s="465">
        <f>+PSSA3_2101!C44+PSSA3_2102!C44+PSSA3_2103!C44+PSSA3_2104!C44</f>
        <v>0</v>
      </c>
      <c r="E44" s="412">
        <f>+PSSA3_1101!D44</f>
        <v>0</v>
      </c>
      <c r="F44" s="465">
        <f>+PSSA3_2101!E44+PSSA3_2102!E44+PSSA3_2103!E44+PSSA3_2104!E44</f>
        <v>0</v>
      </c>
      <c r="G44" s="465">
        <f>+PSSA3_2101!F44+PSSA3_2102!F44+PSSA3_2103!F44+PSSA3_2104!F44</f>
        <v>0</v>
      </c>
      <c r="H44" s="480">
        <f>+PSSA3_2101!G44+PSSA3_2102!G44+PSSA3_2103!G44+PSSA3_2104!G44</f>
        <v>0</v>
      </c>
      <c r="I44" s="480">
        <f>+PSSA3_2101!H44+PSSA3_2102!H44+PSSA3_2103!H44+PSSA3_2104!H44</f>
        <v>0</v>
      </c>
      <c r="J44" s="379">
        <f t="shared" si="4"/>
        <v>0</v>
      </c>
    </row>
    <row r="45" spans="2:14">
      <c r="B45" s="341" t="s">
        <v>29</v>
      </c>
      <c r="C45" s="413"/>
      <c r="D45" s="465">
        <f>+PSSA3_2101!C45+PSSA3_2102!C45+PSSA3_2103!C45+PSSA3_2104!C45</f>
        <v>0</v>
      </c>
      <c r="E45" s="412">
        <f>+PSSA3_1101!D45</f>
        <v>0</v>
      </c>
      <c r="F45" s="465">
        <f>+PSSA3_2101!E45+PSSA3_2102!E45+PSSA3_2103!E45+PSSA3_2104!E45</f>
        <v>0</v>
      </c>
      <c r="G45" s="465">
        <f>+PSSA3_2101!F45+PSSA3_2102!F45+PSSA3_2103!F45+PSSA3_2104!F45</f>
        <v>0</v>
      </c>
      <c r="H45" s="480">
        <f>+PSSA3_2101!G45+PSSA3_2102!G45+PSSA3_2103!G45+PSSA3_2104!G45</f>
        <v>0</v>
      </c>
      <c r="I45" s="480">
        <f>+PSSA3_2101!H45+PSSA3_2102!H45+PSSA3_2103!H45+PSSA3_2104!H45</f>
        <v>0</v>
      </c>
      <c r="J45" s="379">
        <f t="shared" si="4"/>
        <v>0</v>
      </c>
    </row>
    <row r="46" spans="2:14">
      <c r="B46" s="344" t="s">
        <v>30</v>
      </c>
      <c r="C46" s="354"/>
      <c r="D46" s="465">
        <f>+PSSA3_2101!C46+PSSA3_2102!C46+PSSA3_2103!C46+PSSA3_2104!C46</f>
        <v>0</v>
      </c>
      <c r="E46" s="412">
        <f>+PSSA3_1101!D46</f>
        <v>0</v>
      </c>
      <c r="F46" s="465">
        <f>+PSSA3_2101!E46+PSSA3_2102!E46+PSSA3_2103!E46+PSSA3_2104!E46</f>
        <v>0</v>
      </c>
      <c r="G46" s="465">
        <f>+PSSA3_2101!F46+PSSA3_2102!F46+PSSA3_2103!F46+PSSA3_2104!F46</f>
        <v>0</v>
      </c>
      <c r="H46" s="480">
        <f>+PSSA3_2101!G46+PSSA3_2102!G46+PSSA3_2103!G46+PSSA3_2104!G46</f>
        <v>0</v>
      </c>
      <c r="I46" s="480">
        <f>+PSSA3_2101!H46+PSSA3_2102!H46+PSSA3_2103!H46+PSSA3_2104!H46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f>SUM(F35:F46)</f>
        <v>0</v>
      </c>
      <c r="G47" s="415">
        <f>SUM(G35:G46)</f>
        <v>0</v>
      </c>
      <c r="H47" s="494">
        <f>SUM(H35:H46)</f>
        <v>0</v>
      </c>
      <c r="I47" s="493">
        <f>SUM(I35:I46)</f>
        <v>0</v>
      </c>
      <c r="J47" s="419">
        <f>SUM(J35:J46)</f>
        <v>0</v>
      </c>
    </row>
    <row r="48" spans="2:14" ht="14.25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94">
        <f>+I24+I33+I47</f>
        <v>0</v>
      </c>
      <c r="J48" s="419">
        <f>+J24+J33+J47</f>
        <v>0</v>
      </c>
    </row>
    <row r="49" spans="2:12" ht="38.25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95"/>
      <c r="J49" s="426"/>
      <c r="L49" s="21" t="s">
        <v>44</v>
      </c>
    </row>
    <row r="50" spans="2:12">
      <c r="B50" s="334" t="s">
        <v>132</v>
      </c>
      <c r="C50" s="336"/>
      <c r="D50" s="465">
        <f>+PSSA3_2101!C50+PSSA3_2102!C50+PSSA3_2103!C50+PSSA3_2104!C50</f>
        <v>0</v>
      </c>
      <c r="E50" s="427" t="str">
        <f>+'[1]PSS-A1_Prime'!G54</f>
        <v>1. LABOUR</v>
      </c>
      <c r="F50" s="428"/>
      <c r="G50" s="465">
        <f>+PSSA3_2101!F50+PSSA3_2102!F50+PSSA3_2103!F50+PSSA3_2104!F50</f>
        <v>0</v>
      </c>
      <c r="H50" s="424"/>
      <c r="I50" s="480">
        <f>+PSSA3_2101!H50+PSSA3_2102!H50+PSSA3_2103!H50+PSSA3_2104!H50</f>
        <v>0</v>
      </c>
      <c r="J50" s="429">
        <f>+G50-I50</f>
        <v>0</v>
      </c>
    </row>
    <row r="51" spans="2:12">
      <c r="B51" s="341" t="s">
        <v>175</v>
      </c>
      <c r="C51" s="413"/>
      <c r="D51" s="465">
        <f>+PSSA3_2101!C51+PSSA3_2102!C51+PSSA3_2103!C51+PSSA3_2104!C51</f>
        <v>0</v>
      </c>
      <c r="E51" s="427">
        <f>+'[1]PSS-A1_Prime'!G55</f>
        <v>0</v>
      </c>
      <c r="F51" s="428"/>
      <c r="G51" s="465">
        <f>+PSSA3_2101!F51+PSSA3_2102!F51+PSSA3_2103!F51+PSSA3_2104!F51</f>
        <v>0</v>
      </c>
      <c r="H51" s="424"/>
      <c r="I51" s="480">
        <f>+PSSA3_2101!H51+PSSA3_2102!H51+PSSA3_2103!H51+PSSA3_2104!H51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80"/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73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5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3">
    <mergeCell ref="G4:J4"/>
    <mergeCell ref="G5:J5"/>
    <mergeCell ref="E7:J8"/>
  </mergeCells>
  <conditionalFormatting sqref="E35:E38 E40:E46">
    <cfRule type="cellIs" dxfId="71" priority="1" stopIfTrue="1" operator="greaterThan">
      <formula>0</formula>
    </cfRule>
  </conditionalFormatting>
  <hyperlinks>
    <hyperlink ref="E9" location="WBS!A1" display="WP 2000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6">
    <tabColor theme="0"/>
    <pageSetUpPr fitToPage="1"/>
  </sheetPr>
  <dimension ref="A1:J62"/>
  <sheetViews>
    <sheetView showGridLines="0" topLeftCell="A2" zoomScale="75" zoomScaleNormal="75" workbookViewId="0">
      <selection activeCell="D9" sqref="D9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" style="21" customWidth="1"/>
    <col min="5" max="5" width="19.42578125" style="21" customWidth="1"/>
    <col min="6" max="6" width="24.85546875" style="21" customWidth="1"/>
    <col min="7" max="7" width="16.85546875" style="21" customWidth="1"/>
    <col min="8" max="8" width="17.85546875" style="21" customWidth="1"/>
    <col min="9" max="9" width="17.285156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.75" thickBot="1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512">
        <v>1</v>
      </c>
      <c r="G2" s="190"/>
      <c r="H2" s="191" t="s">
        <v>37</v>
      </c>
      <c r="I2" s="192">
        <v>1</v>
      </c>
    </row>
    <row r="3" spans="1:9" ht="30" customHeight="1" thickBo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514"/>
      <c r="G3" s="230"/>
      <c r="H3" s="229" t="s">
        <v>185</v>
      </c>
      <c r="I3" s="515"/>
    </row>
    <row r="4" spans="1:9" ht="15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513"/>
      <c r="G4" s="230"/>
      <c r="H4" s="151"/>
      <c r="I4" s="515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515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516"/>
    </row>
    <row r="8" spans="1:9">
      <c r="A8" s="196"/>
      <c r="B8" s="30"/>
      <c r="C8" s="31"/>
      <c r="D8" s="784"/>
      <c r="E8" s="785"/>
      <c r="F8" s="786"/>
      <c r="G8" s="231"/>
      <c r="H8" s="228"/>
      <c r="I8" s="516"/>
    </row>
    <row r="9" spans="1:9">
      <c r="A9" s="197"/>
      <c r="B9" s="25"/>
      <c r="C9" s="133" t="s">
        <v>98</v>
      </c>
      <c r="D9" s="639">
        <v>3101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256"/>
      <c r="B12" s="42"/>
      <c r="C12" s="43"/>
      <c r="D12" s="258"/>
      <c r="E12" s="146"/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256"/>
      <c r="B13" s="42"/>
      <c r="C13" s="43"/>
      <c r="D13" s="258"/>
      <c r="E13" s="146"/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256"/>
      <c r="B14" s="42"/>
      <c r="C14" s="43"/>
      <c r="D14" s="258"/>
      <c r="E14" s="146"/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/>
      <c r="B15" s="42"/>
      <c r="C15" s="43"/>
      <c r="D15" s="258"/>
      <c r="E15" s="146"/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/>
      <c r="B16" s="42"/>
      <c r="C16" s="43"/>
      <c r="D16" s="258"/>
      <c r="E16" s="146"/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/>
      <c r="B17" s="42"/>
      <c r="C17" s="43"/>
      <c r="D17" s="258"/>
      <c r="E17" s="146"/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/>
      <c r="B18" s="42"/>
      <c r="C18" s="43"/>
      <c r="D18" s="258"/>
      <c r="E18" s="146"/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/>
      <c r="B19" s="42"/>
      <c r="C19" s="43"/>
      <c r="D19" s="258"/>
      <c r="E19" s="146"/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/>
      <c r="B20" s="42"/>
      <c r="C20" s="43"/>
      <c r="D20" s="258"/>
      <c r="E20" s="146"/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/>
      <c r="B21" s="42"/>
      <c r="C21" s="43"/>
      <c r="D21" s="258"/>
      <c r="E21" s="146"/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/>
      <c r="B22" s="42"/>
      <c r="C22" s="43"/>
      <c r="D22" s="258"/>
      <c r="E22" s="146"/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/>
      <c r="B23" s="42"/>
      <c r="C23" s="43"/>
      <c r="D23" s="258"/>
      <c r="E23" s="146"/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788"/>
      <c r="B26" s="779"/>
      <c r="C26" s="150" t="str">
        <f>+PSSA3_1101!C26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+PSSA3_1101!C27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+PSSA3_1101!C28</f>
        <v>depreciation</v>
      </c>
      <c r="D28" s="164"/>
      <c r="E28" s="164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+PSSA3_1101!C29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+PSSA3_1101!C30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+PSSA3_1101!C31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148"/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148"/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148"/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148"/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55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148"/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148"/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148"/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148"/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148"/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148"/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148"/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70" priority="3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7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7">
    <tabColor theme="0"/>
    <pageSetUpPr fitToPage="1"/>
  </sheetPr>
  <dimension ref="A1:L62"/>
  <sheetViews>
    <sheetView showGridLines="0" topLeftCell="A2" zoomScale="75" zoomScaleNormal="75" workbookViewId="0">
      <selection activeCell="M27" sqref="M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7109375" style="21" customWidth="1"/>
    <col min="5" max="5" width="20.28515625" style="21" customWidth="1"/>
    <col min="6" max="6" width="23.85546875" style="21" customWidth="1"/>
    <col min="7" max="7" width="19.85546875" style="21" customWidth="1"/>
    <col min="8" max="8" width="14.85546875" style="21" customWidth="1"/>
    <col min="9" max="9" width="18.42578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+PSSA3_3101!F3</f>
        <v>0</v>
      </c>
      <c r="G3" s="230"/>
      <c r="H3" s="151"/>
      <c r="I3" s="151"/>
    </row>
    <row r="4" spans="1:9" ht="15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39">
        <v>3102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+PSSA3_3101!A12</f>
        <v>0</v>
      </c>
      <c r="B12" s="42"/>
      <c r="C12" s="43"/>
      <c r="D12" s="258"/>
      <c r="E12" s="318">
        <f>+PSSA3_3101!E12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77">
        <f>+PSSA3_3101!A13</f>
        <v>0</v>
      </c>
      <c r="B13" s="42"/>
      <c r="C13" s="43"/>
      <c r="D13" s="258"/>
      <c r="E13" s="318">
        <f>+PSSA3_3101!E13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77">
        <f>+PSSA3_3101!A14</f>
        <v>0</v>
      </c>
      <c r="B14" s="42"/>
      <c r="C14" s="43"/>
      <c r="D14" s="258"/>
      <c r="E14" s="318">
        <f>+PSSA3_3101!E14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+PSSA3_3101!A15</f>
        <v>0</v>
      </c>
      <c r="B15" s="42"/>
      <c r="C15" s="43"/>
      <c r="D15" s="258"/>
      <c r="E15" s="318">
        <f>+PSSA3_3101!E15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+PSSA3_3101!A16</f>
        <v>0</v>
      </c>
      <c r="B16" s="42"/>
      <c r="C16" s="43"/>
      <c r="D16" s="258"/>
      <c r="E16" s="318">
        <f>+PSSA3_3101!E16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+PSSA3_3101!A17</f>
        <v>0</v>
      </c>
      <c r="B17" s="42"/>
      <c r="C17" s="43"/>
      <c r="D17" s="258"/>
      <c r="E17" s="318">
        <f>+PSSA3_3101!E17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+PSSA3_3101!A18</f>
        <v>0</v>
      </c>
      <c r="B18" s="42"/>
      <c r="C18" s="43"/>
      <c r="D18" s="258"/>
      <c r="E18" s="318">
        <f>+PSSA3_3101!E18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+PSSA3_3101!A19</f>
        <v>0</v>
      </c>
      <c r="B19" s="42"/>
      <c r="C19" s="43"/>
      <c r="D19" s="258"/>
      <c r="E19" s="318">
        <f>+PSSA3_3101!E19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+PSSA3_3101!A20</f>
        <v>0</v>
      </c>
      <c r="B20" s="42"/>
      <c r="C20" s="43"/>
      <c r="D20" s="258"/>
      <c r="E20" s="318">
        <f>+PSSA3_3101!E20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+PSSA3_3101!A21</f>
        <v>0</v>
      </c>
      <c r="B21" s="42"/>
      <c r="C21" s="43"/>
      <c r="D21" s="258"/>
      <c r="E21" s="318">
        <f>+PSSA3_3101!E21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+PSSA3_3101!A22</f>
        <v>0</v>
      </c>
      <c r="B22" s="42"/>
      <c r="C22" s="43"/>
      <c r="D22" s="258"/>
      <c r="E22" s="318">
        <f>+PSSA3_3101!E22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+PSSA3_3101!A23</f>
        <v>0</v>
      </c>
      <c r="B23" s="42"/>
      <c r="C23" s="43"/>
      <c r="D23" s="258"/>
      <c r="E23" s="318">
        <f>+PSSA3_3101!E23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788"/>
      <c r="B26" s="779"/>
      <c r="C26" s="150" t="str">
        <f>+PSSA3_1101!C26</f>
        <v>depreciation</v>
      </c>
      <c r="D26" s="164"/>
      <c r="E26" s="579">
        <f>+PSSA3_3101!E26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+PSSA3_1101!C27</f>
        <v>depreciation</v>
      </c>
      <c r="D27" s="164"/>
      <c r="E27" s="579">
        <f>+PSSA3_3101!E27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+PSSA3_1101!C28</f>
        <v>depreciation</v>
      </c>
      <c r="D28" s="164"/>
      <c r="E28" s="579">
        <f>+PSSA3_3101!E28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+PSSA3_1101!C29</f>
        <v>depreciation</v>
      </c>
      <c r="D29" s="164"/>
      <c r="E29" s="579">
        <f>+PSSA3_3101!E29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+PSSA3_1101!C30</f>
        <v>depreciation</v>
      </c>
      <c r="D30" s="164"/>
      <c r="E30" s="579">
        <f>+PSSA3_3101!E30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+PSSA3_1101!C31</f>
        <v>depreciation</v>
      </c>
      <c r="D31" s="164"/>
      <c r="E31" s="579">
        <f>+PSSA3_3101!E31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+PSSA3_3101!D35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+PSSA3_3101!D36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+PSSA3_3101!D37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+PSSA3_3101!D38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+PSSA3_3101!D40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+PSSA3_3101!D41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+PSSA3_3101!D42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+PSSA3_3101!D43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+PSSA3_3101!D44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+PSSA3_3101!D45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+PSSA3_3101!D46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12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12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12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12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12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12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12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  <c r="L55" s="21" t="s">
        <v>44</v>
      </c>
    </row>
    <row r="56" spans="1:12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12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12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12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12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12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12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69" priority="3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7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8">
    <tabColor theme="0"/>
    <pageSetUpPr fitToPage="1"/>
  </sheetPr>
  <dimension ref="A1:J62"/>
  <sheetViews>
    <sheetView showGridLines="0" topLeftCell="A2" zoomScale="75" zoomScaleNormal="75" workbookViewId="0">
      <selection activeCell="M27" sqref="M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42578125" style="21" customWidth="1"/>
    <col min="5" max="5" width="20.7109375" style="21" customWidth="1"/>
    <col min="6" max="11" width="19.710937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+PSSA3_3101!F3</f>
        <v>0</v>
      </c>
      <c r="G3" s="230"/>
      <c r="H3" s="151"/>
      <c r="I3" s="151"/>
    </row>
    <row r="4" spans="1:9" ht="15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39">
        <v>3103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+PSSA3_3101!A12</f>
        <v>0</v>
      </c>
      <c r="B12" s="42"/>
      <c r="C12" s="43"/>
      <c r="D12" s="258"/>
      <c r="E12" s="318">
        <f>+PSSA3_3101!E12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77">
        <f>+PSSA3_3101!A13</f>
        <v>0</v>
      </c>
      <c r="B13" s="42"/>
      <c r="C13" s="43"/>
      <c r="D13" s="258"/>
      <c r="E13" s="318">
        <f>+PSSA3_3101!E13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77">
        <f>+PSSA3_3101!A14</f>
        <v>0</v>
      </c>
      <c r="B14" s="42"/>
      <c r="C14" s="43"/>
      <c r="D14" s="258"/>
      <c r="E14" s="318">
        <f>+PSSA3_3101!E14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+PSSA3_3101!A15</f>
        <v>0</v>
      </c>
      <c r="B15" s="42"/>
      <c r="C15" s="43"/>
      <c r="D15" s="258"/>
      <c r="E15" s="318">
        <f>+PSSA3_3101!E15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+PSSA3_3101!A16</f>
        <v>0</v>
      </c>
      <c r="B16" s="42"/>
      <c r="C16" s="43"/>
      <c r="D16" s="258"/>
      <c r="E16" s="318">
        <f>+PSSA3_3101!E16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+PSSA3_3101!A17</f>
        <v>0</v>
      </c>
      <c r="B17" s="42"/>
      <c r="C17" s="43"/>
      <c r="D17" s="258"/>
      <c r="E17" s="318">
        <f>+PSSA3_3101!E17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+PSSA3_3101!A18</f>
        <v>0</v>
      </c>
      <c r="B18" s="42"/>
      <c r="C18" s="43"/>
      <c r="D18" s="258"/>
      <c r="E18" s="318">
        <f>+PSSA3_3101!E18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+PSSA3_3101!A19</f>
        <v>0</v>
      </c>
      <c r="B19" s="42"/>
      <c r="C19" s="43"/>
      <c r="D19" s="258"/>
      <c r="E19" s="318">
        <f>+PSSA3_3101!E19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+PSSA3_3101!A20</f>
        <v>0</v>
      </c>
      <c r="B20" s="42"/>
      <c r="C20" s="43"/>
      <c r="D20" s="258"/>
      <c r="E20" s="318">
        <f>+PSSA3_3101!E20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+PSSA3_3101!A21</f>
        <v>0</v>
      </c>
      <c r="B21" s="42"/>
      <c r="C21" s="43"/>
      <c r="D21" s="258"/>
      <c r="E21" s="318">
        <f>+PSSA3_3101!E21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+PSSA3_3101!A22</f>
        <v>0</v>
      </c>
      <c r="B22" s="42"/>
      <c r="C22" s="43"/>
      <c r="D22" s="258"/>
      <c r="E22" s="318">
        <f>+PSSA3_3101!E22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+PSSA3_3101!A23</f>
        <v>0</v>
      </c>
      <c r="B23" s="42"/>
      <c r="C23" s="43"/>
      <c r="D23" s="258"/>
      <c r="E23" s="318">
        <f>+PSSA3_3101!E23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788"/>
      <c r="B26" s="779"/>
      <c r="C26" s="150" t="str">
        <f>+PSSA3_1101!C26</f>
        <v>depreciation</v>
      </c>
      <c r="D26" s="164"/>
      <c r="E26" s="579">
        <f>+PSSA3_3101!E26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+PSSA3_1101!C27</f>
        <v>depreciation</v>
      </c>
      <c r="D27" s="164"/>
      <c r="E27" s="579">
        <f>+PSSA3_3101!E27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+PSSA3_1101!C28</f>
        <v>depreciation</v>
      </c>
      <c r="D28" s="164"/>
      <c r="E28" s="579">
        <f>+PSSA3_3101!E28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+PSSA3_1101!C29</f>
        <v>depreciation</v>
      </c>
      <c r="D29" s="164"/>
      <c r="E29" s="579">
        <f>+PSSA3_3101!E29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+PSSA3_1101!C30</f>
        <v>depreciation</v>
      </c>
      <c r="D30" s="164"/>
      <c r="E30" s="579">
        <f>+PSSA3_3101!E30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+PSSA3_1101!C31</f>
        <v>depreciation</v>
      </c>
      <c r="D31" s="164"/>
      <c r="E31" s="579">
        <f>+PSSA3_3101!E31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+PSSA3_3101!D35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+PSSA3_3101!D36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+PSSA3_3101!D37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+PSSA3_3101!D38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+PSSA3_3101!D40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+PSSA3_3101!D41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+PSSA3_3101!D42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+PSSA3_3101!D43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+PSSA3_3101!D44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+PSSA3_3101!D45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+PSSA3_3101!D46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68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6" orientation="portrait" r:id="rId1"/>
  <headerFooter alignWithMargins="0">
    <oddFooter>Pagina &amp;P&amp;R&amp;F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9">
    <tabColor theme="0"/>
    <pageSetUpPr fitToPage="1"/>
  </sheetPr>
  <dimension ref="A1:J62"/>
  <sheetViews>
    <sheetView showGridLines="0" topLeftCell="A2" zoomScale="75" zoomScaleNormal="75" workbookViewId="0">
      <selection activeCell="M27" sqref="M2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7109375" style="21" customWidth="1"/>
    <col min="5" max="5" width="20" style="21" customWidth="1"/>
    <col min="6" max="9" width="17.71093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+PSSA3_3101!F3</f>
        <v>0</v>
      </c>
      <c r="G3" s="230"/>
      <c r="H3" s="151"/>
      <c r="I3" s="151"/>
    </row>
    <row r="4" spans="1:9" ht="15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39">
        <v>3104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+PSSA3_3101!A12</f>
        <v>0</v>
      </c>
      <c r="B12" s="42"/>
      <c r="C12" s="43"/>
      <c r="D12" s="258"/>
      <c r="E12" s="318">
        <f>+PSSA3_3101!E12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77">
        <f>+PSSA3_3101!A13</f>
        <v>0</v>
      </c>
      <c r="B13" s="42"/>
      <c r="C13" s="43"/>
      <c r="D13" s="258"/>
      <c r="E13" s="318">
        <f>+PSSA3_3101!E13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77">
        <f>+PSSA3_3101!A14</f>
        <v>0</v>
      </c>
      <c r="B14" s="42"/>
      <c r="C14" s="43"/>
      <c r="D14" s="258"/>
      <c r="E14" s="318">
        <f>+PSSA3_3101!E14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+PSSA3_3101!A15</f>
        <v>0</v>
      </c>
      <c r="B15" s="42"/>
      <c r="C15" s="43"/>
      <c r="D15" s="258"/>
      <c r="E15" s="318">
        <f>+PSSA3_3101!E15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+PSSA3_3101!A16</f>
        <v>0</v>
      </c>
      <c r="B16" s="42"/>
      <c r="C16" s="43"/>
      <c r="D16" s="258"/>
      <c r="E16" s="318">
        <f>+PSSA3_3101!E16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+PSSA3_3101!A17</f>
        <v>0</v>
      </c>
      <c r="B17" s="42"/>
      <c r="C17" s="43"/>
      <c r="D17" s="258"/>
      <c r="E17" s="318">
        <f>+PSSA3_3101!E17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+PSSA3_3101!A18</f>
        <v>0</v>
      </c>
      <c r="B18" s="42"/>
      <c r="C18" s="43"/>
      <c r="D18" s="258"/>
      <c r="E18" s="318">
        <f>+PSSA3_3101!E18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+PSSA3_3101!A19</f>
        <v>0</v>
      </c>
      <c r="B19" s="42"/>
      <c r="C19" s="43"/>
      <c r="D19" s="258"/>
      <c r="E19" s="318">
        <f>+PSSA3_3101!E19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+PSSA3_3101!A20</f>
        <v>0</v>
      </c>
      <c r="B20" s="42"/>
      <c r="C20" s="43"/>
      <c r="D20" s="258"/>
      <c r="E20" s="318">
        <f>+PSSA3_3101!E20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+PSSA3_3101!A21</f>
        <v>0</v>
      </c>
      <c r="B21" s="42"/>
      <c r="C21" s="43"/>
      <c r="D21" s="258"/>
      <c r="E21" s="318">
        <f>+PSSA3_3101!E21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+PSSA3_3101!A22</f>
        <v>0</v>
      </c>
      <c r="B22" s="42"/>
      <c r="C22" s="43"/>
      <c r="D22" s="258"/>
      <c r="E22" s="318">
        <f>+PSSA3_3101!E22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+PSSA3_3101!A23</f>
        <v>0</v>
      </c>
      <c r="B23" s="42"/>
      <c r="C23" s="43"/>
      <c r="D23" s="258"/>
      <c r="E23" s="318">
        <f>+PSSA3_3101!E23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788"/>
      <c r="B26" s="779"/>
      <c r="C26" s="150" t="str">
        <f>+PSSA3_1101!C26</f>
        <v>depreciation</v>
      </c>
      <c r="D26" s="164"/>
      <c r="E26" s="579">
        <f>+PSSA3_3101!E26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+PSSA3_1101!C27</f>
        <v>depreciation</v>
      </c>
      <c r="D27" s="164"/>
      <c r="E27" s="579">
        <f>+PSSA3_3101!E27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+PSSA3_1101!C28</f>
        <v>depreciation</v>
      </c>
      <c r="D28" s="164"/>
      <c r="E28" s="579">
        <f>+PSSA3_3101!E28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+PSSA3_1101!C29</f>
        <v>depreciation</v>
      </c>
      <c r="D29" s="164"/>
      <c r="E29" s="579">
        <f>+PSSA3_3101!E29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+PSSA3_1101!C30</f>
        <v>depreciation</v>
      </c>
      <c r="D30" s="164"/>
      <c r="E30" s="579">
        <f>+PSSA3_3101!E30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+PSSA3_1101!C31</f>
        <v>depreciation</v>
      </c>
      <c r="D31" s="164"/>
      <c r="E31" s="579">
        <f>+PSSA3_3101!E31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+PSSA3_3101!D35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+PSSA3_3101!D36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+PSSA3_3101!D37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+PSSA3_3101!D38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+PSSA3_3101!D40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+PSSA3_3101!D41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+PSSA3_3101!D42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+PSSA3_3101!D43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+PSSA3_3101!D44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+PSSA3_3101!D45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+PSSA3_3101!D46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67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9" orientation="portrait" r:id="rId1"/>
  <headerFooter alignWithMargins="0">
    <oddFooter>Pagina &amp;P&amp;R&amp;F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N14" sqref="N14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'WP2000'!C3</f>
        <v>0</v>
      </c>
      <c r="D3" s="335"/>
      <c r="E3" s="336"/>
      <c r="F3" s="337" t="s">
        <v>43</v>
      </c>
      <c r="G3" s="338">
        <f>+PSSA3_3101!F3</f>
        <v>0</v>
      </c>
      <c r="H3" s="339"/>
      <c r="I3" s="335"/>
      <c r="J3" s="340"/>
    </row>
    <row r="4" spans="2:10">
      <c r="B4" s="299" t="s">
        <v>147</v>
      </c>
      <c r="C4" s="302">
        <f>'WP2000'!C4</f>
        <v>0</v>
      </c>
      <c r="D4" s="342" t="s">
        <v>169</v>
      </c>
      <c r="E4" s="343"/>
      <c r="F4" s="24" t="s">
        <v>3</v>
      </c>
      <c r="G4" s="790"/>
      <c r="H4" s="791"/>
      <c r="I4" s="791"/>
      <c r="J4" s="792"/>
    </row>
    <row r="5" spans="2:10" ht="24" customHeight="1">
      <c r="B5" s="344" t="s">
        <v>170</v>
      </c>
      <c r="C5" s="345"/>
      <c r="D5" s="346" t="s">
        <v>171</v>
      </c>
      <c r="E5" s="347" t="s">
        <v>209</v>
      </c>
      <c r="F5" s="26" t="s">
        <v>4</v>
      </c>
      <c r="G5" s="790"/>
      <c r="H5" s="791"/>
      <c r="I5" s="791"/>
      <c r="J5" s="792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793"/>
      <c r="F7" s="794"/>
      <c r="G7" s="794"/>
      <c r="H7" s="794"/>
      <c r="I7" s="794"/>
      <c r="J7" s="795"/>
    </row>
    <row r="8" spans="2:10">
      <c r="B8" s="351"/>
      <c r="C8" s="352"/>
      <c r="D8" s="353"/>
      <c r="E8" s="796"/>
      <c r="F8" s="797"/>
      <c r="G8" s="797"/>
      <c r="H8" s="797"/>
      <c r="I8" s="797"/>
      <c r="J8" s="798"/>
    </row>
    <row r="9" spans="2:10">
      <c r="B9" s="344"/>
      <c r="C9" s="346"/>
      <c r="D9" s="354"/>
      <c r="E9" s="605" t="s">
        <v>184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+PSSA3_3101!A12</f>
        <v>0</v>
      </c>
      <c r="C12" s="372"/>
      <c r="D12" s="373"/>
      <c r="E12" s="465">
        <f>+PSSA3_3101!D12+PSSA3_3102!D12+PSSA3_3103!D12+PSSA3_3104!D12</f>
        <v>0</v>
      </c>
      <c r="F12" s="465">
        <f>+PSSA3_3101!E12</f>
        <v>0</v>
      </c>
      <c r="G12" s="376">
        <f>+E12*F12</f>
        <v>0</v>
      </c>
      <c r="H12" s="480">
        <f>+PSSA3_3101!G12+PSSA3_3102!G12+PSSA3_3103!G12+PSSA3_3104!G12</f>
        <v>0</v>
      </c>
      <c r="I12" s="492">
        <f>+H12*F12</f>
        <v>0</v>
      </c>
      <c r="J12" s="379">
        <f>+G12-I12</f>
        <v>0</v>
      </c>
    </row>
    <row r="13" spans="2:10">
      <c r="B13" s="465">
        <f>+PSSA3_3101!A13</f>
        <v>0</v>
      </c>
      <c r="C13" s="372"/>
      <c r="D13" s="373"/>
      <c r="E13" s="465">
        <f>+PSSA3_3101!D13+PSSA3_3102!D13+PSSA3_3103!D13+PSSA3_3104!D13</f>
        <v>0</v>
      </c>
      <c r="F13" s="465">
        <f>+PSSA3_3101!E13</f>
        <v>0</v>
      </c>
      <c r="G13" s="376">
        <f t="shared" ref="G13:G23" si="0">+E13*F13</f>
        <v>0</v>
      </c>
      <c r="H13" s="480">
        <f>+PSSA3_3101!G13+PSSA3_3102!G13+PSSA3_3103!G13+PSSA3_3104!G13</f>
        <v>0</v>
      </c>
      <c r="I13" s="492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+PSSA3_3101!A14</f>
        <v>0</v>
      </c>
      <c r="C14" s="372"/>
      <c r="D14" s="373"/>
      <c r="E14" s="465">
        <f>+PSSA3_3101!D14+PSSA3_3102!D14+PSSA3_3103!D14+PSSA3_3104!D14</f>
        <v>0</v>
      </c>
      <c r="F14" s="465">
        <f>+PSSA3_3101!E14</f>
        <v>0</v>
      </c>
      <c r="G14" s="376">
        <f t="shared" si="0"/>
        <v>0</v>
      </c>
      <c r="H14" s="480">
        <f>+PSSA3_3101!G14+PSSA3_3102!G14+PSSA3_3103!G14+PSSA3_3104!G14</f>
        <v>0</v>
      </c>
      <c r="I14" s="492">
        <f t="shared" si="1"/>
        <v>0</v>
      </c>
      <c r="J14" s="379">
        <f t="shared" si="2"/>
        <v>0</v>
      </c>
    </row>
    <row r="15" spans="2:10">
      <c r="B15" s="465">
        <f>+PSSA3_3101!A15</f>
        <v>0</v>
      </c>
      <c r="C15" s="372"/>
      <c r="D15" s="373"/>
      <c r="E15" s="465">
        <f>+PSSA3_3101!D15+PSSA3_3102!D15+PSSA3_3103!D15+PSSA3_3104!D15</f>
        <v>0</v>
      </c>
      <c r="F15" s="465">
        <f>+PSSA3_3101!E15</f>
        <v>0</v>
      </c>
      <c r="G15" s="376">
        <f t="shared" si="0"/>
        <v>0</v>
      </c>
      <c r="H15" s="480">
        <f>+PSSA3_3101!G15+PSSA3_3102!G15+PSSA3_3103!G15+PSSA3_3104!G15</f>
        <v>0</v>
      </c>
      <c r="I15" s="492">
        <f t="shared" si="1"/>
        <v>0</v>
      </c>
      <c r="J15" s="379">
        <f t="shared" si="2"/>
        <v>0</v>
      </c>
    </row>
    <row r="16" spans="2:10">
      <c r="B16" s="465">
        <f>+PSSA3_3101!A16</f>
        <v>0</v>
      </c>
      <c r="C16" s="372"/>
      <c r="D16" s="373"/>
      <c r="E16" s="465">
        <f>+PSSA3_3101!D16+PSSA3_3102!D16+PSSA3_3103!D16+PSSA3_3104!D16</f>
        <v>0</v>
      </c>
      <c r="F16" s="465">
        <f>+PSSA3_3101!E16</f>
        <v>0</v>
      </c>
      <c r="G16" s="376">
        <f t="shared" si="0"/>
        <v>0</v>
      </c>
      <c r="H16" s="480">
        <f>+PSSA3_3101!G16+PSSA3_3102!G16+PSSA3_3103!G16+PSSA3_3104!G16</f>
        <v>0</v>
      </c>
      <c r="I16" s="492">
        <f t="shared" si="1"/>
        <v>0</v>
      </c>
      <c r="J16" s="379">
        <f t="shared" si="2"/>
        <v>0</v>
      </c>
    </row>
    <row r="17" spans="2:10">
      <c r="B17" s="465">
        <f>+PSSA3_3101!A17</f>
        <v>0</v>
      </c>
      <c r="C17" s="372"/>
      <c r="D17" s="373"/>
      <c r="E17" s="465">
        <f>+PSSA3_3101!D17+PSSA3_3102!D17+PSSA3_3103!D17+PSSA3_3104!D17</f>
        <v>0</v>
      </c>
      <c r="F17" s="465">
        <f>+PSSA3_3101!E17</f>
        <v>0</v>
      </c>
      <c r="G17" s="376">
        <f t="shared" si="0"/>
        <v>0</v>
      </c>
      <c r="H17" s="480">
        <f>+PSSA3_3101!G17+PSSA3_3102!G17+PSSA3_3103!G17+PSSA3_3104!G17</f>
        <v>0</v>
      </c>
      <c r="I17" s="492">
        <f t="shared" si="1"/>
        <v>0</v>
      </c>
      <c r="J17" s="379">
        <f t="shared" si="2"/>
        <v>0</v>
      </c>
    </row>
    <row r="18" spans="2:10">
      <c r="B18" s="465">
        <f>+PSSA3_3101!A18</f>
        <v>0</v>
      </c>
      <c r="C18" s="372"/>
      <c r="D18" s="373"/>
      <c r="E18" s="465">
        <f>+PSSA3_3101!D18+PSSA3_3102!D18+PSSA3_3103!D18+PSSA3_3104!D18</f>
        <v>0</v>
      </c>
      <c r="F18" s="465">
        <f>+PSSA3_3101!E18</f>
        <v>0</v>
      </c>
      <c r="G18" s="376">
        <f t="shared" si="0"/>
        <v>0</v>
      </c>
      <c r="H18" s="480">
        <f>+PSSA3_3101!G18+PSSA3_3102!G18+PSSA3_3103!G18+PSSA3_3104!G18</f>
        <v>0</v>
      </c>
      <c r="I18" s="492">
        <f t="shared" si="1"/>
        <v>0</v>
      </c>
      <c r="J18" s="379">
        <f t="shared" si="2"/>
        <v>0</v>
      </c>
    </row>
    <row r="19" spans="2:10">
      <c r="B19" s="465">
        <f>+PSSA3_3101!A19</f>
        <v>0</v>
      </c>
      <c r="C19" s="372"/>
      <c r="D19" s="373"/>
      <c r="E19" s="465">
        <f>+PSSA3_3101!D19+PSSA3_3102!D19+PSSA3_3103!D19+PSSA3_3104!D19</f>
        <v>0</v>
      </c>
      <c r="F19" s="465">
        <f>+PSSA3_3101!E19</f>
        <v>0</v>
      </c>
      <c r="G19" s="376">
        <f t="shared" si="0"/>
        <v>0</v>
      </c>
      <c r="H19" s="480">
        <f>+PSSA3_3101!G19+PSSA3_3102!G19+PSSA3_3103!G19+PSSA3_3104!G19</f>
        <v>0</v>
      </c>
      <c r="I19" s="492">
        <f t="shared" si="1"/>
        <v>0</v>
      </c>
      <c r="J19" s="379">
        <f t="shared" si="2"/>
        <v>0</v>
      </c>
    </row>
    <row r="20" spans="2:10">
      <c r="B20" s="465">
        <f>+PSSA3_3101!A20</f>
        <v>0</v>
      </c>
      <c r="C20" s="372"/>
      <c r="D20" s="373"/>
      <c r="E20" s="465">
        <f>+PSSA3_3101!D20+PSSA3_3102!D20+PSSA3_3103!D20+PSSA3_3104!D20</f>
        <v>0</v>
      </c>
      <c r="F20" s="465">
        <f>+PSSA3_3101!E20</f>
        <v>0</v>
      </c>
      <c r="G20" s="376">
        <f t="shared" si="0"/>
        <v>0</v>
      </c>
      <c r="H20" s="480">
        <f>+PSSA3_3101!G20+PSSA3_3102!G20+PSSA3_3103!G20+PSSA3_3104!G20</f>
        <v>0</v>
      </c>
      <c r="I20" s="492">
        <f t="shared" si="1"/>
        <v>0</v>
      </c>
      <c r="J20" s="379">
        <f t="shared" si="2"/>
        <v>0</v>
      </c>
    </row>
    <row r="21" spans="2:10">
      <c r="B21" s="465">
        <f>+PSSA3_3101!A21</f>
        <v>0</v>
      </c>
      <c r="C21" s="372"/>
      <c r="D21" s="373"/>
      <c r="E21" s="465">
        <f>+PSSA3_3101!D21+PSSA3_3102!D21+PSSA3_3103!D21+PSSA3_3104!D21</f>
        <v>0</v>
      </c>
      <c r="F21" s="465">
        <f>+PSSA3_3101!E21</f>
        <v>0</v>
      </c>
      <c r="G21" s="376">
        <f t="shared" si="0"/>
        <v>0</v>
      </c>
      <c r="H21" s="480">
        <f>+PSSA3_3101!G21+PSSA3_3102!G21+PSSA3_3103!G21+PSSA3_3104!G21</f>
        <v>0</v>
      </c>
      <c r="I21" s="492">
        <f t="shared" si="1"/>
        <v>0</v>
      </c>
      <c r="J21" s="379">
        <f t="shared" si="2"/>
        <v>0</v>
      </c>
    </row>
    <row r="22" spans="2:10">
      <c r="B22" s="465">
        <f>+PSSA3_3101!A22</f>
        <v>0</v>
      </c>
      <c r="C22" s="372"/>
      <c r="D22" s="373"/>
      <c r="E22" s="465">
        <f>+PSSA3_3101!D22+PSSA3_3102!D22+PSSA3_3103!D22+PSSA3_3104!D22</f>
        <v>0</v>
      </c>
      <c r="F22" s="465">
        <f>+PSSA3_3101!E22</f>
        <v>0</v>
      </c>
      <c r="G22" s="376">
        <f t="shared" si="0"/>
        <v>0</v>
      </c>
      <c r="H22" s="480">
        <f>+PSSA3_3101!G22+PSSA3_3102!G22+PSSA3_3103!G22+PSSA3_3104!G22</f>
        <v>0</v>
      </c>
      <c r="I22" s="492">
        <f t="shared" si="1"/>
        <v>0</v>
      </c>
      <c r="J22" s="379">
        <f t="shared" si="2"/>
        <v>0</v>
      </c>
    </row>
    <row r="23" spans="2:10">
      <c r="B23" s="465">
        <f>+PSSA3_3101!A23</f>
        <v>0</v>
      </c>
      <c r="C23" s="372"/>
      <c r="D23" s="373"/>
      <c r="E23" s="465">
        <f>+PSSA3_3101!D23+PSSA3_3102!D23+PSSA3_3103!D23+PSSA3_3104!D23</f>
        <v>0</v>
      </c>
      <c r="F23" s="465">
        <f>+PSSA3_3101!E23</f>
        <v>0</v>
      </c>
      <c r="G23" s="376">
        <f t="shared" si="0"/>
        <v>0</v>
      </c>
      <c r="H23" s="480">
        <f>+PSSA3_3101!G23+PSSA3_3102!G23+PSSA3_3103!G23+PSSA3_3104!G23</f>
        <v>0</v>
      </c>
      <c r="I23" s="492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496">
        <f>SUM(H12:H23)</f>
        <v>0</v>
      </c>
      <c r="I24" s="496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465">
        <f>+PSSA3_3101!A26</f>
        <v>0</v>
      </c>
      <c r="C26" s="465">
        <f>+PSSA3_3101!B26</f>
        <v>0</v>
      </c>
      <c r="D26" s="465" t="str">
        <f>+PSSA3_3101!C26</f>
        <v>depreciation</v>
      </c>
      <c r="E26" s="392">
        <v>0</v>
      </c>
      <c r="F26" s="393">
        <v>0</v>
      </c>
      <c r="G26" s="465">
        <f>+PSSA3_3101!F26+PSSA3_3102!F26+PSSA3_3103!F26+PSSA3_3104!F26</f>
        <v>0</v>
      </c>
      <c r="H26" s="480">
        <f>+PSSA3_3101!G26+PSSA3_3102!G26+PSSA3_3103!G26+PSSA3_3104!G26</f>
        <v>0</v>
      </c>
      <c r="I26" s="480">
        <f>+PSSA3_3101!H26+PSSA3_3102!H26+PSSA3_3103!H26+PSSA3_3104!H26</f>
        <v>0</v>
      </c>
      <c r="J26" s="379">
        <f t="shared" ref="J26:J31" si="3">+G26-I26</f>
        <v>0</v>
      </c>
    </row>
    <row r="27" spans="2:10">
      <c r="B27" s="465">
        <f>+PSSA3_3101!A27</f>
        <v>0</v>
      </c>
      <c r="C27" s="465">
        <f>+PSSA3_3101!B27</f>
        <v>0</v>
      </c>
      <c r="D27" s="465" t="str">
        <f>+PSSA3_3101!C27</f>
        <v>depreciation</v>
      </c>
      <c r="E27" s="374">
        <v>0</v>
      </c>
      <c r="F27" s="397">
        <v>0</v>
      </c>
      <c r="G27" s="465">
        <f>+PSSA3_3101!F27+PSSA3_3102!F27+PSSA3_3103!F27+PSSA3_3104!F27</f>
        <v>0</v>
      </c>
      <c r="H27" s="480">
        <f>+PSSA3_3101!G27+PSSA3_3102!G27+PSSA3_3103!G27+PSSA3_3104!G27</f>
        <v>0</v>
      </c>
      <c r="I27" s="480">
        <f>+PSSA3_3101!H27+PSSA3_3102!H27+PSSA3_3103!H27+PSSA3_3104!H27</f>
        <v>0</v>
      </c>
      <c r="J27" s="379">
        <f t="shared" si="3"/>
        <v>0</v>
      </c>
    </row>
    <row r="28" spans="2:10">
      <c r="B28" s="465">
        <f>+PSSA3_3101!A28</f>
        <v>0</v>
      </c>
      <c r="C28" s="465">
        <f>+PSSA3_3101!B28</f>
        <v>0</v>
      </c>
      <c r="D28" s="465" t="str">
        <f>+PSSA3_3101!C28</f>
        <v>depreciation</v>
      </c>
      <c r="E28" s="374">
        <v>0</v>
      </c>
      <c r="F28" s="397">
        <v>0</v>
      </c>
      <c r="G28" s="465">
        <f>+PSSA3_3101!F28+PSSA3_3102!F28+PSSA3_3103!F28+PSSA3_3104!F28</f>
        <v>0</v>
      </c>
      <c r="H28" s="480">
        <f>+PSSA3_3101!G28+PSSA3_3102!G28+PSSA3_3103!G28+PSSA3_3104!G28</f>
        <v>0</v>
      </c>
      <c r="I28" s="480">
        <f>+PSSA3_3101!H28+PSSA3_3102!H28+PSSA3_3103!H28+PSSA3_3104!H28</f>
        <v>0</v>
      </c>
      <c r="J28" s="379">
        <f t="shared" si="3"/>
        <v>0</v>
      </c>
    </row>
    <row r="29" spans="2:10">
      <c r="B29" s="465">
        <f>+PSSA3_3101!A29</f>
        <v>0</v>
      </c>
      <c r="C29" s="465">
        <f>+PSSA3_3101!B29</f>
        <v>0</v>
      </c>
      <c r="D29" s="465" t="str">
        <f>+PSSA3_3101!C29</f>
        <v>depreciation</v>
      </c>
      <c r="E29" s="374">
        <v>0</v>
      </c>
      <c r="F29" s="397">
        <v>0</v>
      </c>
      <c r="G29" s="465">
        <f>+PSSA3_3101!F29+PSSA3_3102!F29+PSSA3_3103!F29+PSSA3_3104!F29</f>
        <v>0</v>
      </c>
      <c r="H29" s="480">
        <f>+PSSA3_3101!G29+PSSA3_3102!G29+PSSA3_3103!G29+PSSA3_3104!G29</f>
        <v>0</v>
      </c>
      <c r="I29" s="480">
        <f>+PSSA3_3101!H29+PSSA3_3102!H29+PSSA3_3103!H29+PSSA3_3104!H29</f>
        <v>0</v>
      </c>
      <c r="J29" s="379">
        <f t="shared" si="3"/>
        <v>0</v>
      </c>
    </row>
    <row r="30" spans="2:10">
      <c r="B30" s="465">
        <f>+PSSA3_3101!A30</f>
        <v>0</v>
      </c>
      <c r="C30" s="465">
        <f>+PSSA3_3101!B30</f>
        <v>0</v>
      </c>
      <c r="D30" s="465" t="str">
        <f>+PSSA3_3101!C30</f>
        <v>depreciation</v>
      </c>
      <c r="E30" s="374">
        <v>0</v>
      </c>
      <c r="F30" s="397">
        <v>0</v>
      </c>
      <c r="G30" s="465">
        <f>+PSSA3_3101!F30+PSSA3_3102!F30+PSSA3_3103!F30+PSSA3_3104!F30</f>
        <v>0</v>
      </c>
      <c r="H30" s="480">
        <f>+PSSA3_3101!G30+PSSA3_3102!G30+PSSA3_3103!G30+PSSA3_3104!G30</f>
        <v>0</v>
      </c>
      <c r="I30" s="480">
        <f>+PSSA3_3101!H30+PSSA3_3102!H30+PSSA3_3103!H30+PSSA3_3104!H30</f>
        <v>0</v>
      </c>
      <c r="J30" s="379">
        <f t="shared" si="3"/>
        <v>0</v>
      </c>
    </row>
    <row r="31" spans="2:10">
      <c r="B31" s="465">
        <f>+PSSA3_3101!A31</f>
        <v>0</v>
      </c>
      <c r="C31" s="465">
        <f>+PSSA3_3101!B31</f>
        <v>0</v>
      </c>
      <c r="D31" s="465" t="str">
        <f>+PSSA3_3101!C31</f>
        <v>depreciation</v>
      </c>
      <c r="E31" s="399">
        <v>0</v>
      </c>
      <c r="F31" s="399">
        <v>0</v>
      </c>
      <c r="G31" s="465">
        <f>+PSSA3_3101!F31+PSSA3_3102!F31+PSSA3_3103!F31+PSSA3_3104!F31</f>
        <v>0</v>
      </c>
      <c r="H31" s="480">
        <f>+PSSA3_3101!G31+PSSA3_3102!G31+PSSA3_3103!G31+PSSA3_3104!G31</f>
        <v>0</v>
      </c>
      <c r="I31" s="480">
        <f>+PSSA3_3101!H31+PSSA3_3102!H31+PSSA3_3103!H31+PSSA3_3104!H31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465"/>
      <c r="H32" s="482"/>
      <c r="I32" s="482"/>
      <c r="J32" s="481" t="s">
        <v>44</v>
      </c>
    </row>
    <row r="33" spans="2:14">
      <c r="B33" s="344" t="s">
        <v>38</v>
      </c>
      <c r="C33" s="349"/>
      <c r="D33" s="390"/>
      <c r="E33" s="390"/>
      <c r="F33" s="383"/>
      <c r="G33" s="491">
        <f>SUM(G26:G32)</f>
        <v>0</v>
      </c>
      <c r="H33" s="483">
        <f>SUM(H26:H32)</f>
        <v>0</v>
      </c>
      <c r="I33" s="483">
        <f>SUM(I26:I32)</f>
        <v>0</v>
      </c>
      <c r="J33" s="484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65">
        <f>+PSSA3_1101!F34+PSSA3_1102!F34+PSSA3_1103!F34+PSSA3_1104!F34</f>
        <v>0</v>
      </c>
      <c r="H34" s="485"/>
      <c r="I34" s="472"/>
      <c r="J34" s="486"/>
      <c r="K34" s="53"/>
    </row>
    <row r="35" spans="2:14">
      <c r="B35" s="334" t="s">
        <v>19</v>
      </c>
      <c r="C35" s="336"/>
      <c r="D35" s="465">
        <f>+PSSA3_3101!C35+PSSA3_3102!C35+PSSA3_3103!C35+PSSA3_3104!C35</f>
        <v>0</v>
      </c>
      <c r="E35" s="412">
        <f>+PSSA3_3101!D35</f>
        <v>0</v>
      </c>
      <c r="F35" s="465">
        <f>+PSSA3_3101!E35+PSSA3_3102!E35+PSSA3_3103!E35+PSSA3_3104!E35</f>
        <v>0</v>
      </c>
      <c r="G35" s="465">
        <f>+PSSA3_3101!F35+PSSA3_3102!F35+PSSA3_3103!F35+PSSA3_3104!F35</f>
        <v>0</v>
      </c>
      <c r="H35" s="480">
        <f>+PSSA3_3101!G35+PSSA3_3102!G35+PSSA3_3103!G35+PSSA3_3104!G35</f>
        <v>0</v>
      </c>
      <c r="I35" s="480">
        <f>+PSSA3_3101!H35+PSSA3_3102!H35+PSSA3_3103!H35+PSSA3_3104!H35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465">
        <f>+PSSA3_3101!C36+PSSA3_3102!C36+PSSA3_3103!C36+PSSA3_3104!C36</f>
        <v>0</v>
      </c>
      <c r="E36" s="412">
        <f>+PSSA3_3101!D36</f>
        <v>0</v>
      </c>
      <c r="F36" s="465">
        <f>+PSSA3_3101!E36+PSSA3_3102!E36+PSSA3_3103!E36+PSSA3_3104!E36</f>
        <v>0</v>
      </c>
      <c r="G36" s="465">
        <f>+PSSA3_3101!F36+PSSA3_3102!F36+PSSA3_3103!F36+PSSA3_3104!F36</f>
        <v>0</v>
      </c>
      <c r="H36" s="480">
        <f>+PSSA3_3101!G36+PSSA3_3102!G36+PSSA3_3103!G36+PSSA3_3104!G36</f>
        <v>0</v>
      </c>
      <c r="I36" s="480">
        <f>+PSSA3_3101!H36+PSSA3_3102!H36+PSSA3_3103!H36+PSSA3_3104!H36</f>
        <v>0</v>
      </c>
      <c r="J36" s="379">
        <f t="shared" si="4"/>
        <v>0</v>
      </c>
    </row>
    <row r="37" spans="2:14">
      <c r="B37" s="341" t="s">
        <v>21</v>
      </c>
      <c r="C37" s="413"/>
      <c r="D37" s="465">
        <f>+PSSA3_3101!C37+PSSA3_3102!C37+PSSA3_3103!C37+PSSA3_3104!C37</f>
        <v>0</v>
      </c>
      <c r="E37" s="412">
        <f>+PSSA3_3101!D37</f>
        <v>0</v>
      </c>
      <c r="F37" s="465">
        <f>+PSSA3_3101!E37+PSSA3_3102!E37+PSSA3_3103!E37+PSSA3_3104!E37</f>
        <v>0</v>
      </c>
      <c r="G37" s="465">
        <f>+PSSA3_3101!F37+PSSA3_3102!F37+PSSA3_3103!F37+PSSA3_3104!F37</f>
        <v>0</v>
      </c>
      <c r="H37" s="480">
        <f>+PSSA3_3101!G37+PSSA3_3102!G37+PSSA3_3103!G37+PSSA3_3104!G37</f>
        <v>0</v>
      </c>
      <c r="I37" s="480">
        <f>+PSSA3_3101!H37+PSSA3_3102!H37+PSSA3_3103!H37+PSSA3_3104!H37</f>
        <v>0</v>
      </c>
      <c r="J37" s="379">
        <f t="shared" si="4"/>
        <v>0</v>
      </c>
    </row>
    <row r="38" spans="2:14">
      <c r="B38" s="341" t="s">
        <v>22</v>
      </c>
      <c r="C38" s="413"/>
      <c r="D38" s="465">
        <f>+PSSA3_3101!C38+PSSA3_3102!C38+PSSA3_3103!C38+PSSA3_3104!C38</f>
        <v>0</v>
      </c>
      <c r="E38" s="412">
        <f>+PSSA3_3101!D38</f>
        <v>0</v>
      </c>
      <c r="F38" s="465">
        <f>+PSSA3_3101!E38+PSSA3_3102!E38+PSSA3_3103!E38+PSSA3_3104!E38</f>
        <v>0</v>
      </c>
      <c r="G38" s="465">
        <f>+PSSA3_3101!F38+PSSA3_3102!F38+PSSA3_3103!F38+PSSA3_3104!F38</f>
        <v>0</v>
      </c>
      <c r="H38" s="480">
        <f>+PSSA3_3101!G38+PSSA3_3102!G38+PSSA3_3103!G38+PSSA3_3104!G38</f>
        <v>0</v>
      </c>
      <c r="I38" s="480">
        <f>+PSSA3_3101!H38+PSSA3_3102!H38+PSSA3_3103!H38+PSSA3_3104!H38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487"/>
    </row>
    <row r="40" spans="2:14">
      <c r="B40" s="341" t="s">
        <v>24</v>
      </c>
      <c r="C40" s="413"/>
      <c r="D40" s="465">
        <f>+PSSA3_3101!C40+PSSA3_3102!C40+PSSA3_3103!C40+PSSA3_3104!C40</f>
        <v>0</v>
      </c>
      <c r="E40" s="412">
        <f>+PSSA3_3101!D40</f>
        <v>0</v>
      </c>
      <c r="F40" s="465">
        <f>+PSSA3_3101!E40+PSSA3_3102!E40+PSSA3_3103!E40+PSSA3_3104!E40</f>
        <v>0</v>
      </c>
      <c r="G40" s="465">
        <f>+PSSA3_3101!F40+PSSA3_3102!F40+PSSA3_3103!F40+PSSA3_3104!F40</f>
        <v>0</v>
      </c>
      <c r="H40" s="480">
        <f>+PSSA3_3101!G40+PSSA3_3102!G40+PSSA3_3103!G40+PSSA3_3104!G40</f>
        <v>0</v>
      </c>
      <c r="I40" s="480">
        <f>+PSSA3_3101!H40+PSSA3_3102!H40+PSSA3_3103!H40+PSSA3_3104!H40</f>
        <v>0</v>
      </c>
      <c r="J40" s="379">
        <f t="shared" si="4"/>
        <v>0</v>
      </c>
    </row>
    <row r="41" spans="2:14">
      <c r="B41" s="341" t="s">
        <v>25</v>
      </c>
      <c r="C41" s="413"/>
      <c r="D41" s="465">
        <f>+PSSA3_3101!C41+PSSA3_3102!C41+PSSA3_3103!C41+PSSA3_3104!C41</f>
        <v>0</v>
      </c>
      <c r="E41" s="412">
        <f>+PSSA3_3101!D41</f>
        <v>0</v>
      </c>
      <c r="F41" s="465">
        <f>+PSSA3_3101!E41+PSSA3_3102!E41+PSSA3_3103!E41+PSSA3_3104!E41</f>
        <v>0</v>
      </c>
      <c r="G41" s="465">
        <f>+PSSA3_3101!F41+PSSA3_3102!F41+PSSA3_3103!F41+PSSA3_3104!F41</f>
        <v>0</v>
      </c>
      <c r="H41" s="480">
        <f>+PSSA3_3101!G41+PSSA3_3102!G41+PSSA3_3103!G41+PSSA3_3104!G41</f>
        <v>0</v>
      </c>
      <c r="I41" s="480">
        <f>+PSSA3_3101!H41+PSSA3_3102!H41+PSSA3_3103!H41+PSSA3_3104!H41</f>
        <v>0</v>
      </c>
      <c r="J41" s="379">
        <f t="shared" si="4"/>
        <v>0</v>
      </c>
    </row>
    <row r="42" spans="2:14">
      <c r="B42" s="341" t="s">
        <v>26</v>
      </c>
      <c r="C42" s="413"/>
      <c r="D42" s="465">
        <f>+PSSA3_3101!C42+PSSA3_3102!C42+PSSA3_3103!C42+PSSA3_3104!C42</f>
        <v>0</v>
      </c>
      <c r="E42" s="412">
        <f>+PSSA3_3101!D42</f>
        <v>0</v>
      </c>
      <c r="F42" s="465">
        <f>+PSSA3_3101!E42+PSSA3_3102!E42+PSSA3_3103!E42+PSSA3_3104!E42</f>
        <v>0</v>
      </c>
      <c r="G42" s="465">
        <f>+PSSA3_3101!F42+PSSA3_3102!F42+PSSA3_3103!F42+PSSA3_3104!F42</f>
        <v>0</v>
      </c>
      <c r="H42" s="480">
        <f>+PSSA3_3101!G42+PSSA3_3102!G42+PSSA3_3103!G42+PSSA3_3104!G42</f>
        <v>0</v>
      </c>
      <c r="I42" s="480">
        <f>+PSSA3_3101!H42+PSSA3_3102!H42+PSSA3_3103!H42+PSSA3_3104!H42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465">
        <f>+PSSA3_3101!C43+PSSA3_3102!C43+PSSA3_3103!C43+PSSA3_3104!C43</f>
        <v>0</v>
      </c>
      <c r="E43" s="412">
        <f>+PSSA3_3101!D43</f>
        <v>0</v>
      </c>
      <c r="F43" s="465">
        <f>+PSSA3_3101!E43+PSSA3_3102!E43+PSSA3_3103!E43+PSSA3_3104!E43</f>
        <v>0</v>
      </c>
      <c r="G43" s="465">
        <f>+PSSA3_3101!F43+PSSA3_3102!F43+PSSA3_3103!F43+PSSA3_3104!F43</f>
        <v>0</v>
      </c>
      <c r="H43" s="480">
        <f>+PSSA3_3101!G43+PSSA3_3102!G43+PSSA3_3103!G43+PSSA3_3104!G43</f>
        <v>0</v>
      </c>
      <c r="I43" s="480">
        <f>+PSSA3_3101!H43+PSSA3_3102!H43+PSSA3_3103!H43+PSSA3_3104!H43</f>
        <v>0</v>
      </c>
      <c r="J43" s="379">
        <f t="shared" si="4"/>
        <v>0</v>
      </c>
    </row>
    <row r="44" spans="2:14">
      <c r="B44" s="341" t="s">
        <v>28</v>
      </c>
      <c r="C44" s="413"/>
      <c r="D44" s="465">
        <f>+PSSA3_3101!C44+PSSA3_3102!C44+PSSA3_3103!C44+PSSA3_3104!C44</f>
        <v>0</v>
      </c>
      <c r="E44" s="412">
        <f>+PSSA3_3101!D44</f>
        <v>0</v>
      </c>
      <c r="F44" s="465">
        <f>+PSSA3_3101!E44+PSSA3_3102!E44+PSSA3_3103!E44+PSSA3_3104!E44</f>
        <v>0</v>
      </c>
      <c r="G44" s="465">
        <f>+PSSA3_3101!F44+PSSA3_3102!F44+PSSA3_3103!F44+PSSA3_3104!F44</f>
        <v>0</v>
      </c>
      <c r="H44" s="480">
        <f>+PSSA3_3101!G44+PSSA3_3102!G44+PSSA3_3103!G44+PSSA3_3104!G44</f>
        <v>0</v>
      </c>
      <c r="I44" s="480">
        <f>+PSSA3_3101!H44+PSSA3_3102!H44+PSSA3_3103!H44+PSSA3_3104!H44</f>
        <v>0</v>
      </c>
      <c r="J44" s="379">
        <f t="shared" si="4"/>
        <v>0</v>
      </c>
    </row>
    <row r="45" spans="2:14">
      <c r="B45" s="341" t="s">
        <v>29</v>
      </c>
      <c r="C45" s="413"/>
      <c r="D45" s="465">
        <f>+PSSA3_3101!C45+PSSA3_3102!C45+PSSA3_3103!C45+PSSA3_3104!C45</f>
        <v>0</v>
      </c>
      <c r="E45" s="412">
        <f>+PSSA3_3101!D45</f>
        <v>0</v>
      </c>
      <c r="F45" s="465">
        <f>+PSSA3_3101!E45+PSSA3_3102!E45+PSSA3_3103!E45+PSSA3_3104!E45</f>
        <v>0</v>
      </c>
      <c r="G45" s="465">
        <f>+PSSA3_3101!F45+PSSA3_3102!F45+PSSA3_3103!F45+PSSA3_3104!F45</f>
        <v>0</v>
      </c>
      <c r="H45" s="480">
        <f>+PSSA3_3101!G45+PSSA3_3102!G45+PSSA3_3103!G45+PSSA3_3104!G45</f>
        <v>0</v>
      </c>
      <c r="I45" s="480">
        <f>+PSSA3_3101!H45+PSSA3_3102!H45+PSSA3_3103!H45+PSSA3_3104!H45</f>
        <v>0</v>
      </c>
      <c r="J45" s="379">
        <f t="shared" si="4"/>
        <v>0</v>
      </c>
    </row>
    <row r="46" spans="2:14">
      <c r="B46" s="344" t="s">
        <v>30</v>
      </c>
      <c r="C46" s="354"/>
      <c r="D46" s="465">
        <f>+PSSA3_3101!C46+PSSA3_3102!C46+PSSA3_3103!C46+PSSA3_3104!C46</f>
        <v>0</v>
      </c>
      <c r="E46" s="412">
        <f>+PSSA3_3101!D46</f>
        <v>0</v>
      </c>
      <c r="F46" s="465">
        <f>+PSSA3_3101!E46+PSSA3_3102!E46+PSSA3_3103!E46+PSSA3_3104!E46</f>
        <v>0</v>
      </c>
      <c r="G46" s="465">
        <f>+PSSA3_3101!F46+PSSA3_3102!F46+PSSA3_3103!F46+PSSA3_3104!F46</f>
        <v>0</v>
      </c>
      <c r="H46" s="480">
        <f>+PSSA3_3101!G46+PSSA3_3102!G46+PSSA3_3103!G46+PSSA3_3104!G46</f>
        <v>0</v>
      </c>
      <c r="I46" s="480">
        <f>+PSSA3_3101!H46+PSSA3_3102!H46+PSSA3_3103!H46+PSSA3_3104!H46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f>SUM(F35:F46)</f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4.25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38.25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465">
        <f>+PSSA3_3101!C50+PSSA3_3102!C50+PSSA3_3103!C50+PSSA3_3104!C50</f>
        <v>0</v>
      </c>
      <c r="E50" s="427" t="str">
        <f>+'[1]PSS-A1_Prime'!G54</f>
        <v>1. LABOUR</v>
      </c>
      <c r="F50" s="428"/>
      <c r="G50" s="465">
        <f>+PSSA3_3101!F50+PSSA3_3102!F50+PSSA3_3103!F50+PSSA3_3104!F50</f>
        <v>0</v>
      </c>
      <c r="H50" s="424"/>
      <c r="I50" s="480">
        <f>+PSSA3_3101!H50+PSSA3_3102!H50+PSSA3_3103!H50+PSSA3_3104!H50</f>
        <v>0</v>
      </c>
      <c r="J50" s="429">
        <f>+G50-I50</f>
        <v>0</v>
      </c>
    </row>
    <row r="51" spans="2:12">
      <c r="B51" s="341" t="s">
        <v>175</v>
      </c>
      <c r="C51" s="413"/>
      <c r="D51" s="465">
        <f>+PSSA3_3101!C51+PSSA3_3102!C51+PSSA3_3103!C51+PSSA3_3104!C51</f>
        <v>0</v>
      </c>
      <c r="E51" s="427">
        <f>+'[1]PSS-A1_Prime'!G55</f>
        <v>0</v>
      </c>
      <c r="F51" s="428"/>
      <c r="G51" s="465">
        <f>+PSSA3_3101!F51+PSSA3_3102!F51+PSSA3_3103!F51+PSSA3_3104!F51</f>
        <v>0</v>
      </c>
      <c r="H51" s="424"/>
      <c r="I51" s="480">
        <f>+PSSA3_3101!H51+PSSA3_3102!H51+PSSA3_3103!H51+PSSA3_3104!H51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80">
        <f>+PSSA3_3101!H52+PSSA3_3102!H52+PSSA3_3103!H52+PSSA3_3104!H52</f>
        <v>0</v>
      </c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5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3">
    <mergeCell ref="G4:J4"/>
    <mergeCell ref="G5:J5"/>
    <mergeCell ref="E7:J8"/>
  </mergeCells>
  <conditionalFormatting sqref="E35:E38 E40:E46">
    <cfRule type="cellIs" dxfId="66" priority="1" stopIfTrue="1" operator="greaterThan">
      <formula>0</formula>
    </cfRule>
  </conditionalFormatting>
  <hyperlinks>
    <hyperlink ref="E9" location="WBS!A1" display="WP 3000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0">
    <tabColor rgb="FFFFFF00"/>
    <pageSetUpPr fitToPage="1"/>
  </sheetPr>
  <dimension ref="A1:J62"/>
  <sheetViews>
    <sheetView showGridLines="0" topLeftCell="A2" zoomScale="75" zoomScaleNormal="75" workbookViewId="0">
      <selection activeCell="K35" sqref="K35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85546875" style="21" customWidth="1"/>
    <col min="5" max="5" width="22.42578125" style="21" customWidth="1"/>
    <col min="6" max="11" width="19.8554687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+PSSA3_3101!F3</f>
        <v>0</v>
      </c>
      <c r="G3" s="230"/>
      <c r="H3" s="151"/>
      <c r="I3" s="151"/>
    </row>
    <row r="4" spans="1:9" ht="15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39">
        <v>4101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+PSSA3_3101!A12</f>
        <v>0</v>
      </c>
      <c r="B12" s="42"/>
      <c r="C12" s="43"/>
      <c r="D12" s="258"/>
      <c r="E12" s="318">
        <f>+PSSA3_3101!E12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77">
        <f>+PSSA3_3101!A13</f>
        <v>0</v>
      </c>
      <c r="B13" s="42"/>
      <c r="C13" s="43"/>
      <c r="D13" s="258"/>
      <c r="E13" s="318">
        <f>+PSSA3_3101!E13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77">
        <f>+PSSA3_3101!A14</f>
        <v>0</v>
      </c>
      <c r="B14" s="42"/>
      <c r="C14" s="43"/>
      <c r="D14" s="258"/>
      <c r="E14" s="318">
        <f>+PSSA3_3101!E14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+PSSA3_3101!A15</f>
        <v>0</v>
      </c>
      <c r="B15" s="42"/>
      <c r="C15" s="43"/>
      <c r="D15" s="258"/>
      <c r="E15" s="318">
        <f>+PSSA3_3101!E15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+PSSA3_3101!A16</f>
        <v>0</v>
      </c>
      <c r="B16" s="42"/>
      <c r="C16" s="43"/>
      <c r="D16" s="258"/>
      <c r="E16" s="318">
        <f>+PSSA3_3101!E16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+PSSA3_3101!A17</f>
        <v>0</v>
      </c>
      <c r="B17" s="42"/>
      <c r="C17" s="43"/>
      <c r="D17" s="258"/>
      <c r="E17" s="318">
        <f>+PSSA3_3101!E17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+PSSA3_3101!A18</f>
        <v>0</v>
      </c>
      <c r="B18" s="42"/>
      <c r="C18" s="43"/>
      <c r="D18" s="258"/>
      <c r="E18" s="318">
        <f>+PSSA3_3101!E18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+PSSA3_3101!A19</f>
        <v>0</v>
      </c>
      <c r="B19" s="42"/>
      <c r="C19" s="43"/>
      <c r="D19" s="258"/>
      <c r="E19" s="318">
        <f>+PSSA3_3101!E19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+PSSA3_3101!A20</f>
        <v>0</v>
      </c>
      <c r="B20" s="42"/>
      <c r="C20" s="43"/>
      <c r="D20" s="258"/>
      <c r="E20" s="318">
        <f>+PSSA3_3101!E20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+PSSA3_3101!A21</f>
        <v>0</v>
      </c>
      <c r="B21" s="42"/>
      <c r="C21" s="43"/>
      <c r="D21" s="258"/>
      <c r="E21" s="318">
        <f>+PSSA3_3101!E21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+PSSA3_3101!A22</f>
        <v>0</v>
      </c>
      <c r="B22" s="42"/>
      <c r="C22" s="43"/>
      <c r="D22" s="258"/>
      <c r="E22" s="318">
        <f>+PSSA3_3101!E22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+PSSA3_3101!A23</f>
        <v>0</v>
      </c>
      <c r="B23" s="42"/>
      <c r="C23" s="43"/>
      <c r="D23" s="258"/>
      <c r="E23" s="318">
        <f>+PSSA3_3101!E23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788"/>
      <c r="B26" s="779"/>
      <c r="C26" s="150" t="str">
        <f>+PSSA3_1101!C26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+PSSA3_1101!C27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+PSSA3_1101!C28</f>
        <v>depreciation</v>
      </c>
      <c r="D28" s="164"/>
      <c r="E28" s="164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+PSSA3_1101!C29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+PSSA3_1101!C30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+PSSA3_1101!C31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+PSSA3_3101!D35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+PSSA3_3101!D36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+PSSA3_3101!D37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+PSSA3_3101!D38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+PSSA3_3101!D40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+PSSA3_3101!D41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+PSSA3_3101!D42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+PSSA3_3101!D43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+PSSA3_3101!D44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+PSSA3_3101!D45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+PSSA3_3101!D46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65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5" orientation="portrait" r:id="rId1"/>
  <headerFooter alignWithMargins="0">
    <oddFooter>Pagina &amp;P&amp;R&amp;F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2"/>
  <sheetViews>
    <sheetView zoomScale="60" zoomScaleNormal="60" workbookViewId="0">
      <selection activeCell="AA2" sqref="AA2"/>
    </sheetView>
  </sheetViews>
  <sheetFormatPr defaultRowHeight="12.75"/>
  <sheetData>
    <row r="1" spans="2:19" ht="13.5" thickBot="1"/>
    <row r="2" spans="2:19" ht="21" thickBot="1">
      <c r="B2" s="697" t="s">
        <v>278</v>
      </c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9"/>
    </row>
  </sheetData>
  <sheetProtection algorithmName="SHA-512" hashValue="R7rIVDnVWVNxfJr94Z5WEbMGkSgMwFedRUSbrGaN2+OdU57ihy25qegoPBHgHE8/6+0EwmO7mfXn128C2XXljQ==" saltValue="tGE1jU8tbcamJbL30xrP3Q==" spinCount="100000" sheet="1" objects="1" scenarios="1"/>
  <mergeCells count="1">
    <mergeCell ref="B2:S2"/>
  </mergeCells>
  <phoneticPr fontId="65" type="noConversion"/>
  <pageMargins left="0.7" right="0.7" top="0.75" bottom="0.75" header="0.3" footer="0.3"/>
  <pageSetup paperSize="9" scale="58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1">
    <tabColor rgb="FFFFFF00"/>
    <pageSetUpPr fitToPage="1"/>
  </sheetPr>
  <dimension ref="A1:J62"/>
  <sheetViews>
    <sheetView showGridLines="0" topLeftCell="A2" zoomScale="75" zoomScaleNormal="75" workbookViewId="0">
      <selection activeCell="L32" sqref="L3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7109375" style="21" customWidth="1"/>
    <col min="5" max="5" width="21.28515625" style="21" customWidth="1"/>
    <col min="6" max="6" width="18" style="21" customWidth="1"/>
    <col min="7" max="7" width="17.28515625" style="21" customWidth="1"/>
    <col min="8" max="8" width="18" style="21" customWidth="1"/>
    <col min="9" max="9" width="19.140625" style="21" customWidth="1"/>
    <col min="10" max="11" width="18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+PSSA3_3101!F3</f>
        <v>0</v>
      </c>
      <c r="G3" s="230"/>
      <c r="H3" s="151"/>
      <c r="I3" s="151"/>
    </row>
    <row r="4" spans="1:9" ht="15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39">
        <v>4102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+PSSA3_3101!A12</f>
        <v>0</v>
      </c>
      <c r="B12" s="42"/>
      <c r="C12" s="43"/>
      <c r="D12" s="258"/>
      <c r="E12" s="318">
        <f>+PSSA3_3101!E12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77">
        <f>+PSSA3_3101!A13</f>
        <v>0</v>
      </c>
      <c r="B13" s="42"/>
      <c r="C13" s="43"/>
      <c r="D13" s="258"/>
      <c r="E13" s="318">
        <f>+PSSA3_3101!E13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77">
        <f>+PSSA3_3101!A14</f>
        <v>0</v>
      </c>
      <c r="B14" s="42"/>
      <c r="C14" s="43"/>
      <c r="D14" s="258"/>
      <c r="E14" s="318">
        <f>+PSSA3_3101!E14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+PSSA3_3101!A15</f>
        <v>0</v>
      </c>
      <c r="B15" s="42"/>
      <c r="C15" s="43"/>
      <c r="D15" s="258"/>
      <c r="E15" s="318">
        <f>+PSSA3_3101!E15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+PSSA3_3101!A16</f>
        <v>0</v>
      </c>
      <c r="B16" s="42"/>
      <c r="C16" s="43"/>
      <c r="D16" s="258"/>
      <c r="E16" s="318">
        <f>+PSSA3_3101!E16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+PSSA3_3101!A17</f>
        <v>0</v>
      </c>
      <c r="B17" s="42"/>
      <c r="C17" s="43"/>
      <c r="D17" s="258"/>
      <c r="E17" s="318">
        <f>+PSSA3_3101!E17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+PSSA3_3101!A18</f>
        <v>0</v>
      </c>
      <c r="B18" s="42"/>
      <c r="C18" s="43"/>
      <c r="D18" s="258"/>
      <c r="E18" s="318">
        <f>+PSSA3_3101!E18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+PSSA3_3101!A19</f>
        <v>0</v>
      </c>
      <c r="B19" s="42"/>
      <c r="C19" s="43"/>
      <c r="D19" s="258"/>
      <c r="E19" s="318">
        <f>+PSSA3_3101!E19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+PSSA3_3101!A20</f>
        <v>0</v>
      </c>
      <c r="B20" s="42"/>
      <c r="C20" s="43"/>
      <c r="D20" s="258"/>
      <c r="E20" s="318">
        <f>+PSSA3_3101!E20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+PSSA3_3101!A21</f>
        <v>0</v>
      </c>
      <c r="B21" s="42"/>
      <c r="C21" s="43"/>
      <c r="D21" s="258"/>
      <c r="E21" s="318">
        <f>+PSSA3_3101!E21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+PSSA3_3101!A22</f>
        <v>0</v>
      </c>
      <c r="B22" s="42"/>
      <c r="C22" s="43"/>
      <c r="D22" s="258"/>
      <c r="E22" s="318">
        <f>+PSSA3_3101!E22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+PSSA3_3101!A23</f>
        <v>0</v>
      </c>
      <c r="B23" s="42"/>
      <c r="C23" s="43"/>
      <c r="D23" s="258"/>
      <c r="E23" s="318">
        <f>+PSSA3_3101!E23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788"/>
      <c r="B26" s="779"/>
      <c r="C26" s="150" t="str">
        <f>+PSSA3_1101!C26</f>
        <v>depreciation</v>
      </c>
      <c r="D26" s="164"/>
      <c r="E26" s="587">
        <f>+PSSA3_4101!E26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+PSSA3_1101!C27</f>
        <v>depreciation</v>
      </c>
      <c r="D27" s="164"/>
      <c r="E27" s="587">
        <f>+PSSA3_4101!E27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+PSSA3_1101!C28</f>
        <v>depreciation</v>
      </c>
      <c r="D28" s="164"/>
      <c r="E28" s="587">
        <f>+PSSA3_4101!E28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+PSSA3_1101!C29</f>
        <v>depreciation</v>
      </c>
      <c r="D29" s="164"/>
      <c r="E29" s="587">
        <f>+PSSA3_4101!E29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+PSSA3_1101!C30</f>
        <v>depreciation</v>
      </c>
      <c r="D30" s="164"/>
      <c r="E30" s="587">
        <f>+PSSA3_4101!E30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+PSSA3_1101!C31</f>
        <v>depreciation</v>
      </c>
      <c r="D31" s="164"/>
      <c r="E31" s="587">
        <f>+PSSA3_4101!E31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+PSSA3_3101!D35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+PSSA3_3101!D36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+PSSA3_3101!D37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+PSSA3_3101!D38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+PSSA3_3101!D40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+PSSA3_3101!D41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+PSSA3_3101!D42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+PSSA3_3101!D43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+PSSA3_3101!D44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+PSSA3_3101!D45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+PSSA3_3101!D46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64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2">
    <tabColor rgb="FFFFFF00"/>
    <pageSetUpPr fitToPage="1"/>
  </sheetPr>
  <dimension ref="A1:J62"/>
  <sheetViews>
    <sheetView showGridLines="0" topLeftCell="A2" zoomScale="75" zoomScaleNormal="75" workbookViewId="0">
      <selection activeCell="L32" sqref="L3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8" style="21" customWidth="1"/>
    <col min="5" max="5" width="21" style="21" customWidth="1"/>
    <col min="6" max="6" width="22.85546875" style="21" customWidth="1"/>
    <col min="7" max="7" width="15.140625" style="21" customWidth="1"/>
    <col min="8" max="8" width="16.42578125" style="21" customWidth="1"/>
    <col min="9" max="9" width="21.855468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+PSSA3_3101!F3</f>
        <v>0</v>
      </c>
      <c r="G3" s="230"/>
      <c r="H3" s="151"/>
      <c r="I3" s="151"/>
    </row>
    <row r="4" spans="1:9" ht="15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39">
        <v>4103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+PSSA3_3101!A12</f>
        <v>0</v>
      </c>
      <c r="B12" s="42"/>
      <c r="C12" s="43"/>
      <c r="D12" s="258"/>
      <c r="E12" s="318">
        <f>+PSSA3_3101!E12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77">
        <f>+PSSA3_3101!A13</f>
        <v>0</v>
      </c>
      <c r="B13" s="42"/>
      <c r="C13" s="43"/>
      <c r="D13" s="258"/>
      <c r="E13" s="318">
        <f>+PSSA3_3101!E13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77">
        <f>+PSSA3_3101!A14</f>
        <v>0</v>
      </c>
      <c r="B14" s="42"/>
      <c r="C14" s="43"/>
      <c r="D14" s="258"/>
      <c r="E14" s="318">
        <f>+PSSA3_3101!E14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+PSSA3_3101!A15</f>
        <v>0</v>
      </c>
      <c r="B15" s="42"/>
      <c r="C15" s="43"/>
      <c r="D15" s="258"/>
      <c r="E15" s="318">
        <f>+PSSA3_3101!E15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+PSSA3_3101!A16</f>
        <v>0</v>
      </c>
      <c r="B16" s="42"/>
      <c r="C16" s="43"/>
      <c r="D16" s="258"/>
      <c r="E16" s="318">
        <f>+PSSA3_3101!E16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+PSSA3_3101!A17</f>
        <v>0</v>
      </c>
      <c r="B17" s="42"/>
      <c r="C17" s="43"/>
      <c r="D17" s="258"/>
      <c r="E17" s="318">
        <f>+PSSA3_3101!E17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+PSSA3_3101!A18</f>
        <v>0</v>
      </c>
      <c r="B18" s="42"/>
      <c r="C18" s="43"/>
      <c r="D18" s="258"/>
      <c r="E18" s="318">
        <f>+PSSA3_3101!E18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+PSSA3_3101!A19</f>
        <v>0</v>
      </c>
      <c r="B19" s="42"/>
      <c r="C19" s="43"/>
      <c r="D19" s="258"/>
      <c r="E19" s="318">
        <f>+PSSA3_3101!E19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+PSSA3_3101!A20</f>
        <v>0</v>
      </c>
      <c r="B20" s="42"/>
      <c r="C20" s="43"/>
      <c r="D20" s="258"/>
      <c r="E20" s="318">
        <f>+PSSA3_3101!E20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+PSSA3_3101!A21</f>
        <v>0</v>
      </c>
      <c r="B21" s="42"/>
      <c r="C21" s="43"/>
      <c r="D21" s="258"/>
      <c r="E21" s="318">
        <f>+PSSA3_3101!E21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+PSSA3_3101!A22</f>
        <v>0</v>
      </c>
      <c r="B22" s="42"/>
      <c r="C22" s="43"/>
      <c r="D22" s="258"/>
      <c r="E22" s="318">
        <f>+PSSA3_3101!E22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+PSSA3_3101!A23</f>
        <v>0</v>
      </c>
      <c r="B23" s="42"/>
      <c r="C23" s="43"/>
      <c r="D23" s="258"/>
      <c r="E23" s="318">
        <f>+PSSA3_3101!E23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5.5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788"/>
      <c r="B26" s="779"/>
      <c r="C26" s="150" t="str">
        <f>+PSSA3_1101!C26</f>
        <v>depreciation</v>
      </c>
      <c r="D26" s="164"/>
      <c r="E26" s="587">
        <f>+PSSA3_4101!E26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+PSSA3_1101!C27</f>
        <v>depreciation</v>
      </c>
      <c r="D27" s="164"/>
      <c r="E27" s="587">
        <f>+PSSA3_4101!E27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+PSSA3_1101!C28</f>
        <v>depreciation</v>
      </c>
      <c r="D28" s="164"/>
      <c r="E28" s="587">
        <f>+PSSA3_4101!E28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+PSSA3_1101!C29</f>
        <v>depreciation</v>
      </c>
      <c r="D29" s="164"/>
      <c r="E29" s="587">
        <f>+PSSA3_4101!E29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+PSSA3_1101!C30</f>
        <v>depreciation</v>
      </c>
      <c r="D30" s="164"/>
      <c r="E30" s="587">
        <f>+PSSA3_4101!E30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+PSSA3_1101!C31</f>
        <v>depreciation</v>
      </c>
      <c r="D31" s="164"/>
      <c r="E31" s="587">
        <f>+PSSA3_4101!E31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+PSSA3_3101!D35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+PSSA3_3101!D36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+PSSA3_3101!D37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+PSSA3_3101!D38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+PSSA3_3101!D40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+PSSA3_3101!D41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+PSSA3_3101!D42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+PSSA3_3101!D43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+PSSA3_3101!D44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+PSSA3_3101!D45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+PSSA3_3101!D46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63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7" orientation="portrait" r:id="rId1"/>
  <headerFooter alignWithMargins="0">
    <oddFooter>Pagina &amp;P&amp;R&amp;F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3">
    <tabColor rgb="FFFFFF00"/>
    <pageSetUpPr fitToPage="1"/>
  </sheetPr>
  <dimension ref="A1:J62"/>
  <sheetViews>
    <sheetView showGridLines="0" topLeftCell="A2" zoomScale="75" zoomScaleNormal="75" workbookViewId="0">
      <selection activeCell="L32" sqref="L3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42578125" style="21" customWidth="1"/>
    <col min="5" max="5" width="20" style="21" customWidth="1"/>
    <col min="6" max="6" width="24.5703125" style="21" customWidth="1"/>
    <col min="7" max="7" width="15.140625" style="21" customWidth="1"/>
    <col min="8" max="8" width="17.7109375" style="21" customWidth="1"/>
    <col min="9" max="9" width="19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+PSSA3_3101!F3</f>
        <v>0</v>
      </c>
      <c r="G3" s="230"/>
      <c r="H3" s="151"/>
      <c r="I3" s="151"/>
    </row>
    <row r="4" spans="1:9" ht="15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39">
        <v>4104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+PSSA3_3101!A12</f>
        <v>0</v>
      </c>
      <c r="B12" s="42"/>
      <c r="C12" s="43"/>
      <c r="D12" s="258"/>
      <c r="E12" s="318">
        <f>+PSSA3_3101!E12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77">
        <f>+PSSA3_3101!A13</f>
        <v>0</v>
      </c>
      <c r="B13" s="42"/>
      <c r="C13" s="43"/>
      <c r="D13" s="258"/>
      <c r="E13" s="318">
        <f>+PSSA3_3101!E13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77">
        <f>+PSSA3_3101!A14</f>
        <v>0</v>
      </c>
      <c r="B14" s="42"/>
      <c r="C14" s="43"/>
      <c r="D14" s="258"/>
      <c r="E14" s="318">
        <f>+PSSA3_3101!E14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+PSSA3_3101!A15</f>
        <v>0</v>
      </c>
      <c r="B15" s="42"/>
      <c r="C15" s="43"/>
      <c r="D15" s="258"/>
      <c r="E15" s="318">
        <f>+PSSA3_3101!E15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+PSSA3_3101!A16</f>
        <v>0</v>
      </c>
      <c r="B16" s="42"/>
      <c r="C16" s="43"/>
      <c r="D16" s="258"/>
      <c r="E16" s="318">
        <f>+PSSA3_3101!E16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+PSSA3_3101!A17</f>
        <v>0</v>
      </c>
      <c r="B17" s="42"/>
      <c r="C17" s="43"/>
      <c r="D17" s="258"/>
      <c r="E17" s="318">
        <f>+PSSA3_3101!E17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+PSSA3_3101!A18</f>
        <v>0</v>
      </c>
      <c r="B18" s="42"/>
      <c r="C18" s="43"/>
      <c r="D18" s="258"/>
      <c r="E18" s="318">
        <f>+PSSA3_3101!E18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+PSSA3_3101!A19</f>
        <v>0</v>
      </c>
      <c r="B19" s="42"/>
      <c r="C19" s="43"/>
      <c r="D19" s="258"/>
      <c r="E19" s="318">
        <f>+PSSA3_3101!E19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+PSSA3_3101!A20</f>
        <v>0</v>
      </c>
      <c r="B20" s="42"/>
      <c r="C20" s="43"/>
      <c r="D20" s="258"/>
      <c r="E20" s="318">
        <f>+PSSA3_3101!E20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+PSSA3_3101!A21</f>
        <v>0</v>
      </c>
      <c r="B21" s="42"/>
      <c r="C21" s="43"/>
      <c r="D21" s="258"/>
      <c r="E21" s="318">
        <f>+PSSA3_3101!E21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+PSSA3_3101!A22</f>
        <v>0</v>
      </c>
      <c r="B22" s="42"/>
      <c r="C22" s="43"/>
      <c r="D22" s="258"/>
      <c r="E22" s="318">
        <f>+PSSA3_3101!E22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+PSSA3_3101!A23</f>
        <v>0</v>
      </c>
      <c r="B23" s="42"/>
      <c r="C23" s="43"/>
      <c r="D23" s="258"/>
      <c r="E23" s="318">
        <f>+PSSA3_3101!E23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5.5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788"/>
      <c r="B26" s="779"/>
      <c r="C26" s="150" t="str">
        <f>+PSSA3_1101!C26</f>
        <v>depreciation</v>
      </c>
      <c r="D26" s="164"/>
      <c r="E26" s="587">
        <f>+PSSA3_4101!E26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+PSSA3_1101!C27</f>
        <v>depreciation</v>
      </c>
      <c r="D27" s="164"/>
      <c r="E27" s="587">
        <f>+PSSA3_4101!E27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+PSSA3_1101!C28</f>
        <v>depreciation</v>
      </c>
      <c r="D28" s="164"/>
      <c r="E28" s="587">
        <f>+PSSA3_4101!E28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+PSSA3_1101!C29</f>
        <v>depreciation</v>
      </c>
      <c r="D29" s="164"/>
      <c r="E29" s="587">
        <f>+PSSA3_4101!E29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+PSSA3_1101!C30</f>
        <v>depreciation</v>
      </c>
      <c r="D30" s="164"/>
      <c r="E30" s="587">
        <f>+PSSA3_4101!E30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+PSSA3_1101!C31</f>
        <v>depreciation</v>
      </c>
      <c r="D31" s="164"/>
      <c r="E31" s="587">
        <f>+PSSA3_4101!E31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+PSSA3_3101!D35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+PSSA3_3101!D36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+PSSA3_3101!D37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+PSSA3_3101!D38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+PSSA3_3101!D40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+PSSA3_3101!D41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+PSSA3_3101!D42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+PSSA3_3101!D43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+PSSA3_3101!D44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+PSSA3_3101!D45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+PSSA3_3101!D46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62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7" orientation="portrait" r:id="rId1"/>
  <headerFooter alignWithMargins="0">
    <oddFooter>Pagina &amp;P&amp;R&amp;F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E9" sqref="E9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'WP2000'!C3</f>
        <v>0</v>
      </c>
      <c r="D3" s="335"/>
      <c r="E3" s="336"/>
      <c r="F3" s="337" t="s">
        <v>43</v>
      </c>
      <c r="G3" s="338">
        <f>+PSSA3_4101!F3</f>
        <v>0</v>
      </c>
      <c r="H3" s="339"/>
      <c r="I3" s="335"/>
      <c r="J3" s="340"/>
    </row>
    <row r="4" spans="2:10">
      <c r="B4" s="299" t="s">
        <v>147</v>
      </c>
      <c r="C4" s="302">
        <f>'WP3000'!C4</f>
        <v>0</v>
      </c>
      <c r="D4" s="342" t="s">
        <v>169</v>
      </c>
      <c r="E4" s="343"/>
      <c r="F4" s="24" t="s">
        <v>3</v>
      </c>
      <c r="G4" s="790"/>
      <c r="H4" s="791"/>
      <c r="I4" s="791"/>
      <c r="J4" s="792"/>
    </row>
    <row r="5" spans="2:10" ht="24" customHeight="1">
      <c r="B5" s="344" t="s">
        <v>170</v>
      </c>
      <c r="C5" s="345"/>
      <c r="D5" s="346" t="s">
        <v>171</v>
      </c>
      <c r="E5" s="347" t="s">
        <v>209</v>
      </c>
      <c r="F5" s="26" t="s">
        <v>4</v>
      </c>
      <c r="G5" s="790"/>
      <c r="H5" s="791"/>
      <c r="I5" s="791"/>
      <c r="J5" s="792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793" t="s">
        <v>210</v>
      </c>
      <c r="F7" s="794"/>
      <c r="G7" s="794"/>
      <c r="H7" s="794"/>
      <c r="I7" s="794"/>
      <c r="J7" s="795"/>
    </row>
    <row r="8" spans="2:10">
      <c r="B8" s="351"/>
      <c r="C8" s="352"/>
      <c r="D8" s="353"/>
      <c r="E8" s="796"/>
      <c r="F8" s="797"/>
      <c r="G8" s="797"/>
      <c r="H8" s="797"/>
      <c r="I8" s="797"/>
      <c r="J8" s="798"/>
    </row>
    <row r="9" spans="2:10">
      <c r="B9" s="344"/>
      <c r="C9" s="346"/>
      <c r="D9" s="354"/>
      <c r="E9" s="605" t="s">
        <v>196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+PSSA3_4101!A12</f>
        <v>0</v>
      </c>
      <c r="C12" s="372"/>
      <c r="D12" s="373"/>
      <c r="E12" s="465">
        <f>+PSSA3_4101!D12+PSSA3_4102!D12+PSSA3_4103!D12+PSSA3_4104!D12</f>
        <v>0</v>
      </c>
      <c r="F12" s="465">
        <f>+PSSA3_4101!E12</f>
        <v>0</v>
      </c>
      <c r="G12" s="376">
        <f>+E12*F12</f>
        <v>0</v>
      </c>
      <c r="H12" s="465">
        <f>+PSSA3_4101!G12+PSSA3_4102!G12+PSSA3_4103!G12+PSSA3_4104!G12</f>
        <v>0</v>
      </c>
      <c r="I12" s="378">
        <f>+H12*F12</f>
        <v>0</v>
      </c>
      <c r="J12" s="379">
        <f>+G12-I12</f>
        <v>0</v>
      </c>
    </row>
    <row r="13" spans="2:10">
      <c r="B13" s="465">
        <f>+PSSA3_4101!A13</f>
        <v>0</v>
      </c>
      <c r="C13" s="372"/>
      <c r="D13" s="373"/>
      <c r="E13" s="465">
        <f>+PSSA3_4101!D13+PSSA3_4102!D13+PSSA3_4103!D13+PSSA3_4104!D13</f>
        <v>0</v>
      </c>
      <c r="F13" s="465">
        <f>+PSSA3_4101!E13</f>
        <v>0</v>
      </c>
      <c r="G13" s="376">
        <f t="shared" ref="G13:G23" si="0">+E13*F13</f>
        <v>0</v>
      </c>
      <c r="H13" s="465">
        <f>+PSSA3_4101!G13+PSSA3_4102!G13+PSSA3_4103!G13+PSSA3_4104!G13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+PSSA3_4101!A14</f>
        <v>0</v>
      </c>
      <c r="C14" s="372"/>
      <c r="D14" s="373"/>
      <c r="E14" s="465">
        <f>+PSSA3_4101!D14+PSSA3_4102!D14+PSSA3_4103!D14+PSSA3_4104!D14</f>
        <v>0</v>
      </c>
      <c r="F14" s="465">
        <f>+PSSA3_4101!E14</f>
        <v>0</v>
      </c>
      <c r="G14" s="376">
        <f t="shared" si="0"/>
        <v>0</v>
      </c>
      <c r="H14" s="465">
        <f>+PSSA3_4101!G14+PSSA3_4102!G14+PSSA3_4103!G14+PSSA3_4104!G14</f>
        <v>0</v>
      </c>
      <c r="I14" s="378">
        <f t="shared" si="1"/>
        <v>0</v>
      </c>
      <c r="J14" s="379">
        <f t="shared" si="2"/>
        <v>0</v>
      </c>
    </row>
    <row r="15" spans="2:10">
      <c r="B15" s="465">
        <f>+PSSA3_4101!A15</f>
        <v>0</v>
      </c>
      <c r="C15" s="372"/>
      <c r="D15" s="373"/>
      <c r="E15" s="465">
        <f>+PSSA3_4101!D15+PSSA3_4102!D15+PSSA3_4103!D15+PSSA3_4104!D15</f>
        <v>0</v>
      </c>
      <c r="F15" s="465">
        <f>+PSSA3_4101!E15</f>
        <v>0</v>
      </c>
      <c r="G15" s="376">
        <f t="shared" si="0"/>
        <v>0</v>
      </c>
      <c r="H15" s="465">
        <f>+PSSA3_4101!G15+PSSA3_4102!G15+PSSA3_4103!G15+PSSA3_4104!G15</f>
        <v>0</v>
      </c>
      <c r="I15" s="378">
        <f t="shared" si="1"/>
        <v>0</v>
      </c>
      <c r="J15" s="379">
        <f t="shared" si="2"/>
        <v>0</v>
      </c>
    </row>
    <row r="16" spans="2:10">
      <c r="B16" s="465">
        <f>+PSSA3_4101!A16</f>
        <v>0</v>
      </c>
      <c r="C16" s="372"/>
      <c r="D16" s="373"/>
      <c r="E16" s="465">
        <f>+PSSA3_4101!D16+PSSA3_4102!D16+PSSA3_4103!D16+PSSA3_4104!D16</f>
        <v>0</v>
      </c>
      <c r="F16" s="465">
        <f>+PSSA3_4101!E16</f>
        <v>0</v>
      </c>
      <c r="G16" s="376">
        <f t="shared" si="0"/>
        <v>0</v>
      </c>
      <c r="H16" s="465">
        <f>+PSSA3_4101!G16+PSSA3_4102!G16+PSSA3_4103!G16+PSSA3_4104!G16</f>
        <v>0</v>
      </c>
      <c r="I16" s="378">
        <f t="shared" si="1"/>
        <v>0</v>
      </c>
      <c r="J16" s="379">
        <f t="shared" si="2"/>
        <v>0</v>
      </c>
    </row>
    <row r="17" spans="2:10">
      <c r="B17" s="465">
        <f>+PSSA3_4101!A17</f>
        <v>0</v>
      </c>
      <c r="C17" s="372"/>
      <c r="D17" s="373"/>
      <c r="E17" s="465">
        <f>+PSSA3_4101!D17+PSSA3_4102!D17+PSSA3_4103!D17+PSSA3_4104!D17</f>
        <v>0</v>
      </c>
      <c r="F17" s="465">
        <f>+PSSA3_4101!E17</f>
        <v>0</v>
      </c>
      <c r="G17" s="376">
        <f t="shared" si="0"/>
        <v>0</v>
      </c>
      <c r="H17" s="465">
        <f>+PSSA3_4101!G17+PSSA3_4102!G17+PSSA3_4103!G17+PSSA3_4104!G17</f>
        <v>0</v>
      </c>
      <c r="I17" s="378">
        <f t="shared" si="1"/>
        <v>0</v>
      </c>
      <c r="J17" s="379">
        <f t="shared" si="2"/>
        <v>0</v>
      </c>
    </row>
    <row r="18" spans="2:10">
      <c r="B18" s="465">
        <f>+PSSA3_4101!A18</f>
        <v>0</v>
      </c>
      <c r="C18" s="372"/>
      <c r="D18" s="373"/>
      <c r="E18" s="465">
        <f>+PSSA3_4101!D18+PSSA3_4102!D18+PSSA3_4103!D18+PSSA3_4104!D18</f>
        <v>0</v>
      </c>
      <c r="F18" s="465">
        <f>+PSSA3_4101!E18</f>
        <v>0</v>
      </c>
      <c r="G18" s="376">
        <f t="shared" si="0"/>
        <v>0</v>
      </c>
      <c r="H18" s="465">
        <f>+PSSA3_4101!G18+PSSA3_4102!G18+PSSA3_4103!G18+PSSA3_4104!G18</f>
        <v>0</v>
      </c>
      <c r="I18" s="378">
        <f t="shared" si="1"/>
        <v>0</v>
      </c>
      <c r="J18" s="379">
        <f t="shared" si="2"/>
        <v>0</v>
      </c>
    </row>
    <row r="19" spans="2:10">
      <c r="B19" s="465">
        <f>+PSSA3_4101!A19</f>
        <v>0</v>
      </c>
      <c r="C19" s="372"/>
      <c r="D19" s="373"/>
      <c r="E19" s="465">
        <f>+PSSA3_4101!D19+PSSA3_4102!D19+PSSA3_4103!D19+PSSA3_4104!D19</f>
        <v>0</v>
      </c>
      <c r="F19" s="465">
        <f>+PSSA3_4101!E19</f>
        <v>0</v>
      </c>
      <c r="G19" s="376">
        <f t="shared" si="0"/>
        <v>0</v>
      </c>
      <c r="H19" s="465">
        <f>+PSSA3_4101!G19+PSSA3_4102!G19+PSSA3_4103!G19+PSSA3_4104!G19</f>
        <v>0</v>
      </c>
      <c r="I19" s="378">
        <f t="shared" si="1"/>
        <v>0</v>
      </c>
      <c r="J19" s="379">
        <f t="shared" si="2"/>
        <v>0</v>
      </c>
    </row>
    <row r="20" spans="2:10">
      <c r="B20" s="465">
        <f>+PSSA3_4101!A20</f>
        <v>0</v>
      </c>
      <c r="C20" s="372"/>
      <c r="D20" s="373"/>
      <c r="E20" s="465">
        <f>+PSSA3_4101!D20+PSSA3_4102!D20+PSSA3_4103!D20+PSSA3_4104!D20</f>
        <v>0</v>
      </c>
      <c r="F20" s="465">
        <f>+PSSA3_4101!E20</f>
        <v>0</v>
      </c>
      <c r="G20" s="376">
        <f t="shared" si="0"/>
        <v>0</v>
      </c>
      <c r="H20" s="465">
        <f>+PSSA3_4101!G20+PSSA3_4102!G20+PSSA3_4103!G20+PSSA3_4104!G20</f>
        <v>0</v>
      </c>
      <c r="I20" s="378">
        <f t="shared" si="1"/>
        <v>0</v>
      </c>
      <c r="J20" s="379">
        <f t="shared" si="2"/>
        <v>0</v>
      </c>
    </row>
    <row r="21" spans="2:10">
      <c r="B21" s="465">
        <f>+PSSA3_4101!A21</f>
        <v>0</v>
      </c>
      <c r="C21" s="372"/>
      <c r="D21" s="373"/>
      <c r="E21" s="465">
        <f>+PSSA3_4101!D21+PSSA3_4102!D21+PSSA3_4103!D21+PSSA3_4104!D21</f>
        <v>0</v>
      </c>
      <c r="F21" s="465">
        <f>+PSSA3_4101!E21</f>
        <v>0</v>
      </c>
      <c r="G21" s="376">
        <f t="shared" si="0"/>
        <v>0</v>
      </c>
      <c r="H21" s="465">
        <f>+PSSA3_4101!G21+PSSA3_4102!G21+PSSA3_4103!G21+PSSA3_4104!G21</f>
        <v>0</v>
      </c>
      <c r="I21" s="378">
        <f t="shared" si="1"/>
        <v>0</v>
      </c>
      <c r="J21" s="379">
        <f t="shared" si="2"/>
        <v>0</v>
      </c>
    </row>
    <row r="22" spans="2:10">
      <c r="B22" s="465">
        <f>+PSSA3_4101!A22</f>
        <v>0</v>
      </c>
      <c r="C22" s="372"/>
      <c r="D22" s="373"/>
      <c r="E22" s="465">
        <f>+PSSA3_4101!D22+PSSA3_4102!D22+PSSA3_4103!D22+PSSA3_4104!D22</f>
        <v>0</v>
      </c>
      <c r="F22" s="465">
        <f>+PSSA3_4101!E22</f>
        <v>0</v>
      </c>
      <c r="G22" s="376">
        <f t="shared" si="0"/>
        <v>0</v>
      </c>
      <c r="H22" s="465">
        <f>+PSSA3_4101!G22+PSSA3_4102!G22+PSSA3_4103!G22+PSSA3_4104!G22</f>
        <v>0</v>
      </c>
      <c r="I22" s="378">
        <f t="shared" si="1"/>
        <v>0</v>
      </c>
      <c r="J22" s="379">
        <f t="shared" si="2"/>
        <v>0</v>
      </c>
    </row>
    <row r="23" spans="2:10">
      <c r="B23" s="465">
        <f>+PSSA3_4101!A23</f>
        <v>0</v>
      </c>
      <c r="C23" s="372"/>
      <c r="D23" s="373"/>
      <c r="E23" s="465">
        <f>+PSSA3_4101!D23+PSSA3_4102!D23+PSSA3_4103!D23+PSSA3_4104!D23</f>
        <v>0</v>
      </c>
      <c r="F23" s="465">
        <f>+PSSA3_4101!E23</f>
        <v>0</v>
      </c>
      <c r="G23" s="376">
        <f t="shared" si="0"/>
        <v>0</v>
      </c>
      <c r="H23" s="465">
        <f>+PSSA3_4101!G23+PSSA3_4102!G23+PSSA3_4103!G23+PSSA3_4104!G23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465">
        <f>+PSSA3_4101!A26</f>
        <v>0</v>
      </c>
      <c r="C26" s="465">
        <f>+PSSA3_4101!B26</f>
        <v>0</v>
      </c>
      <c r="D26" s="465" t="str">
        <f>+PSSA3_4101!C26</f>
        <v>depreciation</v>
      </c>
      <c r="E26" s="392">
        <v>0</v>
      </c>
      <c r="F26" s="393">
        <v>0</v>
      </c>
      <c r="G26" s="465">
        <f>+PSSA3_4101!F26+PSSA3_4102!F26+PSSA3_4103!F26+PSSA3_4104!F26</f>
        <v>0</v>
      </c>
      <c r="H26" s="480">
        <f>+PSSA3_4101!G26+PSSA3_4102!G26+PSSA3_4103!G26+PSSA3_4104!G26</f>
        <v>0</v>
      </c>
      <c r="I26" s="480">
        <f>+PSSA3_4101!H26+PSSA3_4102!H26+PSSA3_4103!H26+PSSA3_4104!H26</f>
        <v>0</v>
      </c>
      <c r="J26" s="379">
        <f t="shared" ref="J26:J31" si="3">+G26-I26</f>
        <v>0</v>
      </c>
    </row>
    <row r="27" spans="2:10">
      <c r="B27" s="465">
        <f>+PSSA3_4101!A27</f>
        <v>0</v>
      </c>
      <c r="C27" s="465">
        <f>+PSSA3_4101!B27</f>
        <v>0</v>
      </c>
      <c r="D27" s="465" t="str">
        <f>+PSSA3_4101!C27</f>
        <v>depreciation</v>
      </c>
      <c r="E27" s="374">
        <v>0</v>
      </c>
      <c r="F27" s="397">
        <v>0</v>
      </c>
      <c r="G27" s="465">
        <f>+PSSA3_4101!F27+PSSA3_4102!F27+PSSA3_4103!F27+PSSA3_4104!F27</f>
        <v>0</v>
      </c>
      <c r="H27" s="480">
        <f>+PSSA3_4101!G27+PSSA3_4102!G27+PSSA3_4103!G27+PSSA3_4104!G27</f>
        <v>0</v>
      </c>
      <c r="I27" s="480">
        <f>+PSSA3_4101!H27+PSSA3_4102!H27+PSSA3_4103!H27+PSSA3_4104!H27</f>
        <v>0</v>
      </c>
      <c r="J27" s="379">
        <f t="shared" si="3"/>
        <v>0</v>
      </c>
    </row>
    <row r="28" spans="2:10">
      <c r="B28" s="465">
        <f>+PSSA3_4101!A28</f>
        <v>0</v>
      </c>
      <c r="C28" s="465">
        <f>+PSSA3_4101!B28</f>
        <v>0</v>
      </c>
      <c r="D28" s="465" t="str">
        <f>+PSSA3_4101!C28</f>
        <v>depreciation</v>
      </c>
      <c r="E28" s="374">
        <v>0</v>
      </c>
      <c r="F28" s="397">
        <v>0</v>
      </c>
      <c r="G28" s="465">
        <f>+PSSA3_4101!F28+PSSA3_4102!F28+PSSA3_4103!F28+PSSA3_4104!F28</f>
        <v>0</v>
      </c>
      <c r="H28" s="480">
        <f>+PSSA3_4101!G28+PSSA3_4102!G28+PSSA3_4103!G28+PSSA3_4104!G28</f>
        <v>0</v>
      </c>
      <c r="I28" s="480">
        <f>+PSSA3_4101!H28+PSSA3_4102!H28+PSSA3_4103!H28+PSSA3_4104!H28</f>
        <v>0</v>
      </c>
      <c r="J28" s="379">
        <f t="shared" si="3"/>
        <v>0</v>
      </c>
    </row>
    <row r="29" spans="2:10">
      <c r="B29" s="465">
        <f>+PSSA3_4101!A29</f>
        <v>0</v>
      </c>
      <c r="C29" s="465">
        <f>+PSSA3_4101!B29</f>
        <v>0</v>
      </c>
      <c r="D29" s="465" t="str">
        <f>+PSSA3_4101!C29</f>
        <v>depreciation</v>
      </c>
      <c r="E29" s="374">
        <v>0</v>
      </c>
      <c r="F29" s="397">
        <v>0</v>
      </c>
      <c r="G29" s="465">
        <f>+PSSA3_4101!F29+PSSA3_4102!F29+PSSA3_4103!F29+PSSA3_4104!F29</f>
        <v>0</v>
      </c>
      <c r="H29" s="480">
        <f>+PSSA3_4101!G29+PSSA3_4102!G29+PSSA3_4103!G29+PSSA3_4104!G29</f>
        <v>0</v>
      </c>
      <c r="I29" s="480">
        <f>+PSSA3_4101!H29+PSSA3_4102!H29+PSSA3_4103!H29+PSSA3_4104!H29</f>
        <v>0</v>
      </c>
      <c r="J29" s="379">
        <f t="shared" si="3"/>
        <v>0</v>
      </c>
    </row>
    <row r="30" spans="2:10">
      <c r="B30" s="465">
        <f>+PSSA3_4101!A30</f>
        <v>0</v>
      </c>
      <c r="C30" s="465">
        <f>+PSSA3_4101!B30</f>
        <v>0</v>
      </c>
      <c r="D30" s="465" t="str">
        <f>+PSSA3_4101!C30</f>
        <v>depreciation</v>
      </c>
      <c r="E30" s="374">
        <v>0</v>
      </c>
      <c r="F30" s="397">
        <v>0</v>
      </c>
      <c r="G30" s="465">
        <f>+PSSA3_4101!F30+PSSA3_4102!F30+PSSA3_4103!F30+PSSA3_4104!F30</f>
        <v>0</v>
      </c>
      <c r="H30" s="480">
        <f>+PSSA3_4101!G30+PSSA3_4102!G30+PSSA3_4103!G30+PSSA3_4104!G30</f>
        <v>0</v>
      </c>
      <c r="I30" s="480">
        <f>+PSSA3_4101!H30+PSSA3_4102!H30+PSSA3_4103!H30+PSSA3_4104!H30</f>
        <v>0</v>
      </c>
      <c r="J30" s="379">
        <f t="shared" si="3"/>
        <v>0</v>
      </c>
    </row>
    <row r="31" spans="2:10">
      <c r="B31" s="465">
        <f>+PSSA3_4101!A31</f>
        <v>0</v>
      </c>
      <c r="C31" s="465">
        <f>+PSSA3_4101!B31</f>
        <v>0</v>
      </c>
      <c r="D31" s="465" t="str">
        <f>+PSSA3_4101!C31</f>
        <v>depreciation</v>
      </c>
      <c r="E31" s="399">
        <v>0</v>
      </c>
      <c r="F31" s="399">
        <v>0</v>
      </c>
      <c r="G31" s="465">
        <f>+PSSA3_4101!F31+PSSA3_4102!F31+PSSA3_4103!F31+PSSA3_4104!F31</f>
        <v>0</v>
      </c>
      <c r="H31" s="480">
        <f>+PSSA3_4101!G31+PSSA3_4102!G31+PSSA3_4103!G31+PSSA3_4104!G31</f>
        <v>0</v>
      </c>
      <c r="I31" s="480">
        <f>+PSSA3_4101!H31+PSSA3_4102!H31+PSSA3_4103!H31+PSSA3_4104!H31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465"/>
      <c r="H32" s="482"/>
      <c r="I32" s="482"/>
      <c r="J32" s="481" t="s">
        <v>44</v>
      </c>
    </row>
    <row r="33" spans="2:14">
      <c r="B33" s="344" t="s">
        <v>38</v>
      </c>
      <c r="C33" s="349"/>
      <c r="D33" s="390"/>
      <c r="E33" s="390"/>
      <c r="F33" s="383"/>
      <c r="G33" s="491">
        <f>SUM(G26:G32)</f>
        <v>0</v>
      </c>
      <c r="H33" s="483">
        <f>SUM(H26:H32)</f>
        <v>0</v>
      </c>
      <c r="I33" s="483">
        <f>SUM(I26:I32)</f>
        <v>0</v>
      </c>
      <c r="J33" s="484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65">
        <f>+PSSA3_1101!F34+PSSA3_1102!F34+PSSA3_1103!F34+PSSA3_1104!F34</f>
        <v>0</v>
      </c>
      <c r="H34" s="485"/>
      <c r="I34" s="472"/>
      <c r="J34" s="486"/>
      <c r="K34" s="53"/>
    </row>
    <row r="35" spans="2:14">
      <c r="B35" s="334" t="s">
        <v>19</v>
      </c>
      <c r="C35" s="336"/>
      <c r="D35" s="465">
        <f>+PSSA3_4101!C35+PSSA3_4102!C35+PSSA3_4103!C35+PSSA3_4104!C35</f>
        <v>0</v>
      </c>
      <c r="E35" s="412">
        <f>+PSSA3_4101!D35</f>
        <v>0</v>
      </c>
      <c r="F35" s="465">
        <f>+PSSA3_4101!E35+PSSA3_4102!E35+PSSA3_4103!E35+PSSA3_4104!E35</f>
        <v>0</v>
      </c>
      <c r="G35" s="465">
        <f>+PSSA3_4101!F35+PSSA3_4102!F35+PSSA3_4103!F35+PSSA3_4104!F35</f>
        <v>0</v>
      </c>
      <c r="H35" s="480">
        <f>+PSSA3_4101!G35+PSSA3_4102!G35+PSSA3_4103!G35+PSSA3_4104!G35</f>
        <v>0</v>
      </c>
      <c r="I35" s="480">
        <f>+PSSA3_4101!H35+PSSA3_4102!H35+PSSA3_4103!H35+PSSA3_4104!H35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465">
        <f>+PSSA3_4101!C36+PSSA3_4102!C36+PSSA3_4103!C36+PSSA3_4104!C36</f>
        <v>0</v>
      </c>
      <c r="E36" s="412">
        <f>+PSSA3_4101!D36</f>
        <v>0</v>
      </c>
      <c r="F36" s="465">
        <f>+PSSA3_4101!E36+PSSA3_4102!E36+PSSA3_4103!E36+PSSA3_4104!E36</f>
        <v>0</v>
      </c>
      <c r="G36" s="465">
        <f>+PSSA3_4101!F36+PSSA3_4102!F36+PSSA3_4103!F36+PSSA3_4104!F36</f>
        <v>0</v>
      </c>
      <c r="H36" s="480">
        <f>+PSSA3_4101!G36+PSSA3_4102!G36+PSSA3_4103!G36+PSSA3_4104!G36</f>
        <v>0</v>
      </c>
      <c r="I36" s="480">
        <f>+PSSA3_4101!H36+PSSA3_4102!H36+PSSA3_4103!H36+PSSA3_4104!H36</f>
        <v>0</v>
      </c>
      <c r="J36" s="379">
        <f t="shared" si="4"/>
        <v>0</v>
      </c>
    </row>
    <row r="37" spans="2:14">
      <c r="B37" s="341" t="s">
        <v>21</v>
      </c>
      <c r="C37" s="413"/>
      <c r="D37" s="465">
        <f>+PSSA3_4101!C37+PSSA3_4102!C37+PSSA3_4103!C37+PSSA3_4104!C37</f>
        <v>0</v>
      </c>
      <c r="E37" s="412">
        <f>+PSSA3_4101!D37</f>
        <v>0</v>
      </c>
      <c r="F37" s="465">
        <f>+PSSA3_4101!E37+PSSA3_4102!E37+PSSA3_4103!E37+PSSA3_4104!E37</f>
        <v>0</v>
      </c>
      <c r="G37" s="465">
        <f>+PSSA3_4101!F37+PSSA3_4102!F37+PSSA3_4103!F37+PSSA3_4104!F37</f>
        <v>0</v>
      </c>
      <c r="H37" s="480">
        <f>+PSSA3_4101!G37+PSSA3_4102!G37+PSSA3_4103!G37+PSSA3_4104!G37</f>
        <v>0</v>
      </c>
      <c r="I37" s="480">
        <f>+PSSA3_4101!H37+PSSA3_4102!H37+PSSA3_4103!H37+PSSA3_4104!H37</f>
        <v>0</v>
      </c>
      <c r="J37" s="379">
        <f t="shared" si="4"/>
        <v>0</v>
      </c>
    </row>
    <row r="38" spans="2:14">
      <c r="B38" s="341" t="s">
        <v>22</v>
      </c>
      <c r="C38" s="413"/>
      <c r="D38" s="465">
        <f>+PSSA3_4101!C38+PSSA3_4102!C38+PSSA3_4103!C38+PSSA3_4104!C38</f>
        <v>0</v>
      </c>
      <c r="E38" s="412">
        <f>+PSSA3_4101!D38</f>
        <v>0</v>
      </c>
      <c r="F38" s="465">
        <f>+PSSA3_4101!E38+PSSA3_4102!E38+PSSA3_4103!E38+PSSA3_4104!E38</f>
        <v>0</v>
      </c>
      <c r="G38" s="465">
        <f>+PSSA3_4101!F38+PSSA3_4102!F38+PSSA3_4103!F38+PSSA3_4104!F38</f>
        <v>0</v>
      </c>
      <c r="H38" s="480">
        <f>+PSSA3_4101!G38+PSSA3_4102!G38+PSSA3_4103!G38+PSSA3_4104!G38</f>
        <v>0</v>
      </c>
      <c r="I38" s="480">
        <f>+PSSA3_4101!H38+PSSA3_4102!H38+PSSA3_4103!H38+PSSA3_4104!H38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487"/>
    </row>
    <row r="40" spans="2:14">
      <c r="B40" s="341" t="s">
        <v>24</v>
      </c>
      <c r="C40" s="413"/>
      <c r="D40" s="465">
        <f>+PSSA3_4101!C40+PSSA3_4102!C40+PSSA3_4103!C40+PSSA3_4104!C40</f>
        <v>0</v>
      </c>
      <c r="E40" s="412">
        <f>+PSSA3_4101!D40</f>
        <v>0</v>
      </c>
      <c r="F40" s="465">
        <f>+PSSA3_4101!E40+PSSA3_4102!E40+PSSA3_4103!E40+PSSA3_4104!E40</f>
        <v>0</v>
      </c>
      <c r="G40" s="465">
        <f>+PSSA3_4101!F40+PSSA3_4102!F40+PSSA3_4103!F40+PSSA3_4104!F40</f>
        <v>0</v>
      </c>
      <c r="H40" s="480">
        <f>+PSSA3_4101!G40+PSSA3_4102!G40+PSSA3_4103!G40+PSSA3_4104!G40</f>
        <v>0</v>
      </c>
      <c r="I40" s="480">
        <f>+PSSA3_4101!H40+PSSA3_4102!H40+PSSA3_4103!H40+PSSA3_4104!H40</f>
        <v>0</v>
      </c>
      <c r="J40" s="379">
        <f t="shared" si="4"/>
        <v>0</v>
      </c>
    </row>
    <row r="41" spans="2:14">
      <c r="B41" s="341" t="s">
        <v>25</v>
      </c>
      <c r="C41" s="413"/>
      <c r="D41" s="465">
        <f>+PSSA3_4101!C41+PSSA3_4102!C41+PSSA3_4103!C41+PSSA3_4104!C41</f>
        <v>0</v>
      </c>
      <c r="E41" s="412">
        <f>+PSSA3_4101!D41</f>
        <v>0</v>
      </c>
      <c r="F41" s="465">
        <f>+PSSA3_4101!E41+PSSA3_4102!E41+PSSA3_4103!E41+PSSA3_4104!E41</f>
        <v>0</v>
      </c>
      <c r="G41" s="465">
        <f>+PSSA3_4101!F41+PSSA3_4102!F41+PSSA3_4103!F41+PSSA3_4104!F41</f>
        <v>0</v>
      </c>
      <c r="H41" s="480">
        <f>+PSSA3_4101!G41+PSSA3_4102!G41+PSSA3_4103!G41+PSSA3_4104!G41</f>
        <v>0</v>
      </c>
      <c r="I41" s="480">
        <f>+PSSA3_4101!H41+PSSA3_4102!H41+PSSA3_4103!H41+PSSA3_4104!H41</f>
        <v>0</v>
      </c>
      <c r="J41" s="379">
        <f t="shared" si="4"/>
        <v>0</v>
      </c>
    </row>
    <row r="42" spans="2:14">
      <c r="B42" s="341" t="s">
        <v>26</v>
      </c>
      <c r="C42" s="413"/>
      <c r="D42" s="465">
        <f>+PSSA3_4101!C42+PSSA3_4102!C42+PSSA3_4103!C42+PSSA3_4104!C42</f>
        <v>0</v>
      </c>
      <c r="E42" s="412">
        <f>+PSSA3_4101!D42</f>
        <v>0</v>
      </c>
      <c r="F42" s="465">
        <f>+PSSA3_4101!E42+PSSA3_4102!E42+PSSA3_4103!E42+PSSA3_4104!E42</f>
        <v>0</v>
      </c>
      <c r="G42" s="465">
        <f>+PSSA3_4101!F42+PSSA3_4102!F42+PSSA3_4103!F42+PSSA3_4104!F42</f>
        <v>0</v>
      </c>
      <c r="H42" s="480">
        <f>+PSSA3_4101!G42+PSSA3_4102!G42+PSSA3_4103!G42+PSSA3_4104!G42</f>
        <v>0</v>
      </c>
      <c r="I42" s="480">
        <f>+PSSA3_4101!H42+PSSA3_4102!H42+PSSA3_4103!H42+PSSA3_4104!H42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465">
        <f>+PSSA3_4101!C43+PSSA3_4102!C43+PSSA3_4103!C43+PSSA3_4104!C43</f>
        <v>0</v>
      </c>
      <c r="E43" s="412">
        <f>+PSSA3_4101!D43</f>
        <v>0</v>
      </c>
      <c r="F43" s="465">
        <f>+PSSA3_4101!E43+PSSA3_4102!E43+PSSA3_4103!E43+PSSA3_4104!E43</f>
        <v>0</v>
      </c>
      <c r="G43" s="465">
        <f>+PSSA3_4101!F43+PSSA3_4102!F43+PSSA3_4103!F43+PSSA3_4104!F43</f>
        <v>0</v>
      </c>
      <c r="H43" s="480">
        <f>+PSSA3_4101!G43+PSSA3_4102!G43+PSSA3_4103!G43+PSSA3_4104!G43</f>
        <v>0</v>
      </c>
      <c r="I43" s="480">
        <f>+PSSA3_4101!H43+PSSA3_4102!H43+PSSA3_4103!H43+PSSA3_4104!H43</f>
        <v>0</v>
      </c>
      <c r="J43" s="379">
        <f t="shared" si="4"/>
        <v>0</v>
      </c>
    </row>
    <row r="44" spans="2:14">
      <c r="B44" s="341" t="s">
        <v>28</v>
      </c>
      <c r="C44" s="413"/>
      <c r="D44" s="465">
        <f>+PSSA3_4101!C44+PSSA3_4102!C44+PSSA3_4103!C44+PSSA3_4104!C44</f>
        <v>0</v>
      </c>
      <c r="E44" s="412">
        <f>+PSSA3_4101!D44</f>
        <v>0</v>
      </c>
      <c r="F44" s="465">
        <f>+PSSA3_4101!E44+PSSA3_4102!E44+PSSA3_4103!E44+PSSA3_4104!E44</f>
        <v>0</v>
      </c>
      <c r="G44" s="465">
        <f>+PSSA3_4101!F44+PSSA3_4102!F44+PSSA3_4103!F44+PSSA3_4104!F44</f>
        <v>0</v>
      </c>
      <c r="H44" s="480">
        <f>+PSSA3_4101!G44+PSSA3_4102!G44+PSSA3_4103!G44+PSSA3_4104!G44</f>
        <v>0</v>
      </c>
      <c r="I44" s="480">
        <f>+PSSA3_4101!H44+PSSA3_4102!H44+PSSA3_4103!H44+PSSA3_4104!H44</f>
        <v>0</v>
      </c>
      <c r="J44" s="379">
        <f t="shared" si="4"/>
        <v>0</v>
      </c>
    </row>
    <row r="45" spans="2:14">
      <c r="B45" s="341" t="s">
        <v>29</v>
      </c>
      <c r="C45" s="413"/>
      <c r="D45" s="465">
        <f>+PSSA3_4101!C45+PSSA3_4102!C45+PSSA3_4103!C45+PSSA3_4104!C45</f>
        <v>0</v>
      </c>
      <c r="E45" s="412">
        <f>+PSSA3_4101!D45</f>
        <v>0</v>
      </c>
      <c r="F45" s="465">
        <f>+PSSA3_4101!E45+PSSA3_4102!E45+PSSA3_4103!E45+PSSA3_4104!E45</f>
        <v>0</v>
      </c>
      <c r="G45" s="465">
        <f>+PSSA3_4101!F45+PSSA3_4102!F45+PSSA3_4103!F45+PSSA3_4104!F45</f>
        <v>0</v>
      </c>
      <c r="H45" s="480">
        <f>+PSSA3_4101!G45+PSSA3_4102!G45+PSSA3_4103!G45+PSSA3_4104!G45</f>
        <v>0</v>
      </c>
      <c r="I45" s="480">
        <f>+PSSA3_4101!H45+PSSA3_4102!H45+PSSA3_4103!H45+PSSA3_4104!H45</f>
        <v>0</v>
      </c>
      <c r="J45" s="379">
        <f t="shared" si="4"/>
        <v>0</v>
      </c>
    </row>
    <row r="46" spans="2:14">
      <c r="B46" s="344" t="s">
        <v>30</v>
      </c>
      <c r="C46" s="354"/>
      <c r="D46" s="465">
        <f>+PSSA3_4101!C46+PSSA3_4102!C46+PSSA3_4103!C46+PSSA3_4104!C46</f>
        <v>0</v>
      </c>
      <c r="E46" s="412">
        <f>+PSSA3_4101!D46</f>
        <v>0</v>
      </c>
      <c r="F46" s="465">
        <f>+PSSA3_4101!E46+PSSA3_4102!E46+PSSA3_4103!E46+PSSA3_4104!E46</f>
        <v>0</v>
      </c>
      <c r="G46" s="465">
        <f>+PSSA3_4101!F46+PSSA3_4102!F46+PSSA3_4103!F46+PSSA3_4104!F46</f>
        <v>0</v>
      </c>
      <c r="H46" s="480">
        <f>+PSSA3_4101!G46+PSSA3_4102!G46+PSSA3_4103!G46+PSSA3_4104!G46</f>
        <v>0</v>
      </c>
      <c r="I46" s="480">
        <f>+PSSA3_4101!H46+PSSA3_4102!H46+PSSA3_4103!H46+PSSA3_4104!H46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f>SUM(F35:F46)</f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4.25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38.25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465">
        <f>+PSSA3_4101!C50+PSSA3_4102!C50+PSSA3_4103!C50+PSSA3_4104!C50</f>
        <v>0</v>
      </c>
      <c r="E50" s="427" t="str">
        <f>+'[1]PSS-A1_Prime'!G54</f>
        <v>1. LABOUR</v>
      </c>
      <c r="F50" s="428"/>
      <c r="G50" s="465">
        <f>+PSSA3_4101!F50+PSSA3_4102!F50+PSSA3_4103!F50+PSSA3_4104!F50</f>
        <v>0</v>
      </c>
      <c r="H50" s="424"/>
      <c r="I50" s="480">
        <f>+PSSA3_4101!H50+PSSA3_4102!H50+PSSA3_4103!H50+PSSA3_4104!H50</f>
        <v>0</v>
      </c>
      <c r="J50" s="429">
        <f>+G50-I50</f>
        <v>0</v>
      </c>
    </row>
    <row r="51" spans="2:12">
      <c r="B51" s="341" t="s">
        <v>175</v>
      </c>
      <c r="C51" s="413"/>
      <c r="D51" s="465">
        <f>+PSSA3_4101!C51+PSSA3_4102!C51+PSSA3_4103!C51+PSSA3_4104!C51</f>
        <v>0</v>
      </c>
      <c r="E51" s="427">
        <f>+'[1]PSS-A1_Prime'!G55</f>
        <v>0</v>
      </c>
      <c r="F51" s="428"/>
      <c r="G51" s="465">
        <f>+PSSA3_4101!F51+PSSA3_4102!F51+PSSA3_4103!F51+PSSA3_4104!F51</f>
        <v>0</v>
      </c>
      <c r="H51" s="424"/>
      <c r="I51" s="480">
        <f>+PSSA3_4101!H51+PSSA3_4102!H51+PSSA3_4103!H51+PSSA3_4104!H51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80">
        <f>+PSSA3_4101!H52+PSSA3_4102!H52+PSSA3_4103!H52+PSSA3_4104!H52</f>
        <v>0</v>
      </c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5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3">
    <mergeCell ref="G4:J4"/>
    <mergeCell ref="G5:J5"/>
    <mergeCell ref="E7:J8"/>
  </mergeCells>
  <conditionalFormatting sqref="E35:E38 E40:E46">
    <cfRule type="cellIs" dxfId="61" priority="1" stopIfTrue="1" operator="greaterThan">
      <formula>0</formula>
    </cfRule>
  </conditionalFormatting>
  <hyperlinks>
    <hyperlink ref="E9" location="WBS!A1" display="WP 4000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4">
    <tabColor theme="0"/>
    <pageSetUpPr fitToPage="1"/>
  </sheetPr>
  <dimension ref="A1:J62"/>
  <sheetViews>
    <sheetView showGridLines="0" topLeftCell="A2" zoomScale="75" zoomScaleNormal="75" workbookViewId="0">
      <selection activeCell="A12" sqref="A12:A15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8" style="21" customWidth="1"/>
    <col min="5" max="5" width="20.5703125" style="21" customWidth="1"/>
    <col min="6" max="6" width="23.28515625" style="21" customWidth="1"/>
    <col min="7" max="7" width="21.7109375" style="21" customWidth="1"/>
    <col min="8" max="8" width="20.42578125" style="21" customWidth="1"/>
    <col min="9" max="11" width="21.710937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32.450000000000003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257"/>
      <c r="G3" s="230"/>
      <c r="H3" s="518" t="s">
        <v>185</v>
      </c>
      <c r="I3" s="228"/>
    </row>
    <row r="4" spans="1:9" ht="18.600000000000001" customHeight="1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39">
        <v>5101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256"/>
      <c r="B12" s="42"/>
      <c r="C12" s="43"/>
      <c r="D12" s="258"/>
      <c r="E12" s="146"/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256"/>
      <c r="B13" s="42"/>
      <c r="C13" s="43"/>
      <c r="D13" s="258"/>
      <c r="E13" s="146"/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256"/>
      <c r="B14" s="42"/>
      <c r="C14" s="43"/>
      <c r="D14" s="258"/>
      <c r="E14" s="146"/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/>
      <c r="B15" s="42"/>
      <c r="C15" s="43"/>
      <c r="D15" s="258"/>
      <c r="E15" s="146"/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/>
      <c r="B16" s="42"/>
      <c r="C16" s="43"/>
      <c r="D16" s="258"/>
      <c r="E16" s="146"/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/>
      <c r="B17" s="42"/>
      <c r="C17" s="43"/>
      <c r="D17" s="258"/>
      <c r="E17" s="146"/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/>
      <c r="B18" s="42"/>
      <c r="C18" s="43"/>
      <c r="D18" s="258"/>
      <c r="E18" s="146"/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/>
      <c r="B19" s="42"/>
      <c r="C19" s="43"/>
      <c r="D19" s="258"/>
      <c r="E19" s="146"/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/>
      <c r="B20" s="42"/>
      <c r="C20" s="43"/>
      <c r="D20" s="258"/>
      <c r="E20" s="146"/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/>
      <c r="B21" s="42"/>
      <c r="C21" s="43"/>
      <c r="D21" s="258"/>
      <c r="E21" s="146"/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/>
      <c r="B22" s="42"/>
      <c r="C22" s="43"/>
      <c r="D22" s="258"/>
      <c r="E22" s="146"/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/>
      <c r="B23" s="42"/>
      <c r="C23" s="43"/>
      <c r="D23" s="258"/>
      <c r="E23" s="146"/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788"/>
      <c r="B26" s="779"/>
      <c r="C26" s="150" t="str">
        <f>+PSSA3_1101!C26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+PSSA3_1101!C27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+PSSA3_1101!C28</f>
        <v>depreciation</v>
      </c>
      <c r="D28" s="164"/>
      <c r="E28" s="164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+PSSA3_1101!C29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+PSSA3_1101!C30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+PSSA3_1101!C31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148"/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148"/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148"/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148"/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55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148"/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148"/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148"/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148"/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148"/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148"/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148"/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60" priority="3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3" orientation="portrait" r:id="rId1"/>
  <headerFooter alignWithMargins="0">
    <oddFooter>Pagina &amp;P&amp;R&amp;F</oddFooter>
  </headerFooter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5">
    <tabColor theme="0"/>
    <pageSetUpPr fitToPage="1"/>
  </sheetPr>
  <dimension ref="A1:J62"/>
  <sheetViews>
    <sheetView showGridLines="0" topLeftCell="A2" zoomScale="75" zoomScaleNormal="75" workbookViewId="0">
      <selection activeCell="M29" sqref="M29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9.140625" style="21" customWidth="1"/>
    <col min="5" max="5" width="19.7109375" style="21" customWidth="1"/>
    <col min="6" max="6" width="20.28515625" style="21" customWidth="1"/>
    <col min="7" max="11" width="15.28515625" style="21" customWidth="1"/>
    <col min="12" max="12" width="21" style="21" customWidth="1"/>
    <col min="13" max="16384" width="9.140625" style="21"/>
  </cols>
  <sheetData>
    <row r="1" spans="1:9" ht="25.5" hidden="1" customHeight="1">
      <c r="A1" s="240"/>
      <c r="B1" s="241"/>
      <c r="C1" s="241"/>
      <c r="D1" s="776"/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+PSSA3_5101!F3</f>
        <v>0</v>
      </c>
      <c r="G3" s="230"/>
      <c r="H3" s="151"/>
      <c r="I3" s="151"/>
    </row>
    <row r="4" spans="1:9" ht="15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39">
        <v>5102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+PSSA3_5101!A12</f>
        <v>0</v>
      </c>
      <c r="B12" s="42"/>
      <c r="C12" s="43"/>
      <c r="D12" s="258"/>
      <c r="E12" s="318">
        <f>+PSSA3_5101!E12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77">
        <f>+PSSA3_5101!A13</f>
        <v>0</v>
      </c>
      <c r="B13" s="42"/>
      <c r="C13" s="43"/>
      <c r="D13" s="258"/>
      <c r="E13" s="318">
        <f>+PSSA3_5101!E13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77">
        <f>+PSSA3_5101!A14</f>
        <v>0</v>
      </c>
      <c r="B14" s="42"/>
      <c r="C14" s="43"/>
      <c r="D14" s="258"/>
      <c r="E14" s="318">
        <f>+PSSA3_5101!E14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+PSSA3_5101!A15</f>
        <v>0</v>
      </c>
      <c r="B15" s="42"/>
      <c r="C15" s="43"/>
      <c r="D15" s="258"/>
      <c r="E15" s="318">
        <f>+PSSA3_5101!E15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+PSSA3_5101!A16</f>
        <v>0</v>
      </c>
      <c r="B16" s="42"/>
      <c r="C16" s="43"/>
      <c r="D16" s="258"/>
      <c r="E16" s="318">
        <f>+PSSA3_5101!E16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+PSSA3_5101!A17</f>
        <v>0</v>
      </c>
      <c r="B17" s="42"/>
      <c r="C17" s="43"/>
      <c r="D17" s="258"/>
      <c r="E17" s="318">
        <f>+PSSA3_5101!E17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+PSSA3_5101!A18</f>
        <v>0</v>
      </c>
      <c r="B18" s="42"/>
      <c r="C18" s="43"/>
      <c r="D18" s="258"/>
      <c r="E18" s="318">
        <f>+PSSA3_5101!E18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+PSSA3_5101!A19</f>
        <v>0</v>
      </c>
      <c r="B19" s="42"/>
      <c r="C19" s="43"/>
      <c r="D19" s="258"/>
      <c r="E19" s="318">
        <f>+PSSA3_5101!E19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+PSSA3_5101!A20</f>
        <v>0</v>
      </c>
      <c r="B20" s="42"/>
      <c r="C20" s="43"/>
      <c r="D20" s="258"/>
      <c r="E20" s="318">
        <f>+PSSA3_5101!E20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+PSSA3_5101!A21</f>
        <v>0</v>
      </c>
      <c r="B21" s="42"/>
      <c r="C21" s="43"/>
      <c r="D21" s="258"/>
      <c r="E21" s="318">
        <f>+PSSA3_5101!E21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+PSSA3_5101!A22</f>
        <v>0</v>
      </c>
      <c r="B22" s="42"/>
      <c r="C22" s="43"/>
      <c r="D22" s="258"/>
      <c r="E22" s="318">
        <f>+PSSA3_5101!E22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+PSSA3_5101!A23</f>
        <v>0</v>
      </c>
      <c r="B23" s="42"/>
      <c r="C23" s="43"/>
      <c r="D23" s="258"/>
      <c r="E23" s="318">
        <f>+PSSA3_5101!E23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5.5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788"/>
      <c r="B26" s="779"/>
      <c r="C26" s="150" t="str">
        <f>+PSSA3_1101!C26</f>
        <v>depreciation</v>
      </c>
      <c r="D26" s="164"/>
      <c r="E26" s="587">
        <f>+PSSA3_5101!E26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+PSSA3_1101!C27</f>
        <v>depreciation</v>
      </c>
      <c r="D27" s="164"/>
      <c r="E27" s="587">
        <f>+PSSA3_5101!E27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+PSSA3_1101!C28</f>
        <v>depreciation</v>
      </c>
      <c r="D28" s="164"/>
      <c r="E28" s="587">
        <f>+PSSA3_5101!E28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+PSSA3_1101!C29</f>
        <v>depreciation</v>
      </c>
      <c r="D29" s="164"/>
      <c r="E29" s="587">
        <f>+PSSA3_5101!E29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+PSSA3_1101!C30</f>
        <v>depreciation</v>
      </c>
      <c r="D30" s="164"/>
      <c r="E30" s="587">
        <f>+PSSA3_5101!E30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+PSSA3_1101!C31</f>
        <v>depreciation</v>
      </c>
      <c r="D31" s="164"/>
      <c r="E31" s="587">
        <f>+PSSA3_5101!E31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+PSSA3_5101!D35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+PSSA3_5101!D36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+PSSA3_5101!D37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+PSSA3_5101!D38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+PSSA3_5101!D40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+PSSA3_5101!D41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+PSSA3_5101!D42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+PSSA3_5101!D43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+PSSA3_5101!D44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+PSSA3_5101!D45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+PSSA3_5101!D46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D7:F8"/>
    <mergeCell ref="A26:B26"/>
    <mergeCell ref="A7:C7"/>
    <mergeCell ref="A31:B31"/>
    <mergeCell ref="A27:B27"/>
    <mergeCell ref="A28:B28"/>
    <mergeCell ref="A29:B29"/>
    <mergeCell ref="A30:B30"/>
  </mergeCells>
  <phoneticPr fontId="8" type="noConversion"/>
  <conditionalFormatting sqref="D35:D38 D40:D46">
    <cfRule type="cellIs" dxfId="59" priority="3" stopIfTrue="1" operator="greaterThan">
      <formula>0</formula>
    </cfRule>
  </conditionalFormatting>
  <hyperlinks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60" orientation="portrait" horizontalDpi="150" verticalDpi="150" r:id="rId1"/>
  <headerFooter alignWithMargins="0">
    <oddFooter>Pagina &amp;P&amp;R&amp;F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6">
    <tabColor theme="0"/>
    <pageSetUpPr fitToPage="1"/>
  </sheetPr>
  <dimension ref="A1:J62"/>
  <sheetViews>
    <sheetView showGridLines="0" topLeftCell="A5" zoomScale="75" zoomScaleNormal="75" workbookViewId="0">
      <selection activeCell="M29" sqref="M29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140625" style="21" customWidth="1"/>
    <col min="5" max="6" width="20" style="21" customWidth="1"/>
    <col min="7" max="11" width="16.710937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+PSSA3_5101!F3</f>
        <v>0</v>
      </c>
      <c r="G3" s="230"/>
      <c r="H3" s="151"/>
      <c r="I3" s="151"/>
    </row>
    <row r="4" spans="1:9" ht="15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39">
        <v>5103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+PSSA3_5101!A12</f>
        <v>0</v>
      </c>
      <c r="B12" s="42"/>
      <c r="C12" s="43"/>
      <c r="D12" s="258"/>
      <c r="E12" s="318">
        <f>+PSSA3_5101!E12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77">
        <f>+PSSA3_5101!A13</f>
        <v>0</v>
      </c>
      <c r="B13" s="42"/>
      <c r="C13" s="43"/>
      <c r="D13" s="258"/>
      <c r="E13" s="318">
        <f>+PSSA3_5101!E13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77">
        <f>+PSSA3_5101!A14</f>
        <v>0</v>
      </c>
      <c r="B14" s="42"/>
      <c r="C14" s="43"/>
      <c r="D14" s="258"/>
      <c r="E14" s="318">
        <f>+PSSA3_5101!E14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+PSSA3_5101!A15</f>
        <v>0</v>
      </c>
      <c r="B15" s="42"/>
      <c r="C15" s="43"/>
      <c r="D15" s="258"/>
      <c r="E15" s="318">
        <f>+PSSA3_5101!E15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+PSSA3_5101!A16</f>
        <v>0</v>
      </c>
      <c r="B16" s="42"/>
      <c r="C16" s="43"/>
      <c r="D16" s="258"/>
      <c r="E16" s="318">
        <f>+PSSA3_5101!E16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+PSSA3_5101!A17</f>
        <v>0</v>
      </c>
      <c r="B17" s="42"/>
      <c r="C17" s="43"/>
      <c r="D17" s="258"/>
      <c r="E17" s="318">
        <f>+PSSA3_5101!E17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+PSSA3_5101!A18</f>
        <v>0</v>
      </c>
      <c r="B18" s="42"/>
      <c r="C18" s="43"/>
      <c r="D18" s="258"/>
      <c r="E18" s="318">
        <f>+PSSA3_5101!E18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+PSSA3_5101!A19</f>
        <v>0</v>
      </c>
      <c r="B19" s="42"/>
      <c r="C19" s="43"/>
      <c r="D19" s="258"/>
      <c r="E19" s="318">
        <f>+PSSA3_5101!E19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+PSSA3_5101!A20</f>
        <v>0</v>
      </c>
      <c r="B20" s="42"/>
      <c r="C20" s="43"/>
      <c r="D20" s="258"/>
      <c r="E20" s="318">
        <f>+PSSA3_5101!E20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+PSSA3_5101!A21</f>
        <v>0</v>
      </c>
      <c r="B21" s="42"/>
      <c r="C21" s="43"/>
      <c r="D21" s="258"/>
      <c r="E21" s="318">
        <f>+PSSA3_5101!E21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+PSSA3_5101!A22</f>
        <v>0</v>
      </c>
      <c r="B22" s="42"/>
      <c r="C22" s="43"/>
      <c r="D22" s="258"/>
      <c r="E22" s="318">
        <f>+PSSA3_5101!E22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+PSSA3_5101!A23</f>
        <v>0</v>
      </c>
      <c r="B23" s="42"/>
      <c r="C23" s="43"/>
      <c r="D23" s="258"/>
      <c r="E23" s="318">
        <f>+PSSA3_5101!E23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788"/>
      <c r="B26" s="779"/>
      <c r="C26" s="150" t="str">
        <f>+PSSA3_1101!C26</f>
        <v>depreciation</v>
      </c>
      <c r="D26" s="164"/>
      <c r="E26" s="587">
        <f>+PSSA3_5101!E26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+PSSA3_1101!C27</f>
        <v>depreciation</v>
      </c>
      <c r="D27" s="164"/>
      <c r="E27" s="587">
        <f>+PSSA3_5101!E27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+PSSA3_1101!C28</f>
        <v>depreciation</v>
      </c>
      <c r="D28" s="164"/>
      <c r="E28" s="587">
        <f>+PSSA3_5101!E28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+PSSA3_1101!C29</f>
        <v>depreciation</v>
      </c>
      <c r="D29" s="164"/>
      <c r="E29" s="587">
        <f>+PSSA3_5101!E29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+PSSA3_1101!C30</f>
        <v>depreciation</v>
      </c>
      <c r="D30" s="164"/>
      <c r="E30" s="587">
        <f>+PSSA3_5101!E30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+PSSA3_1101!C31</f>
        <v>depreciation</v>
      </c>
      <c r="D31" s="164"/>
      <c r="E31" s="587">
        <f>+PSSA3_5101!E31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+PSSA3_5101!D35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+PSSA3_5101!D36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+PSSA3_5101!D37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+PSSA3_5101!D38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+PSSA3_5101!D40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+PSSA3_5101!D41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+PSSA3_5101!D42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+PSSA3_5101!D43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+PSSA3_5101!D44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+PSSA3_5101!D45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+PSSA3_5101!D46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58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9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7">
    <tabColor theme="0"/>
    <pageSetUpPr fitToPage="1"/>
  </sheetPr>
  <dimension ref="A1:J62"/>
  <sheetViews>
    <sheetView showGridLines="0" topLeftCell="A2" zoomScale="75" zoomScaleNormal="75" workbookViewId="0">
      <selection activeCell="C43" sqref="C43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28515625" style="21" customWidth="1"/>
    <col min="5" max="5" width="20" style="21" customWidth="1"/>
    <col min="6" max="6" width="23.85546875" style="21" customWidth="1"/>
    <col min="7" max="7" width="17.85546875" style="21" customWidth="1"/>
    <col min="8" max="8" width="16" style="21" customWidth="1"/>
    <col min="9" max="9" width="19.855468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+PSSA3_5101!F3</f>
        <v>0</v>
      </c>
      <c r="G3" s="230"/>
      <c r="H3" s="151"/>
      <c r="I3" s="151"/>
    </row>
    <row r="4" spans="1:9" ht="15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39">
        <v>5104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+PSSA3_5101!A12</f>
        <v>0</v>
      </c>
      <c r="B12" s="42"/>
      <c r="C12" s="43"/>
      <c r="D12" s="258"/>
      <c r="E12" s="318">
        <f>+PSSA3_5101!E12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77">
        <f>+PSSA3_5101!A13</f>
        <v>0</v>
      </c>
      <c r="B13" s="42"/>
      <c r="C13" s="43"/>
      <c r="D13" s="258"/>
      <c r="E13" s="318">
        <f>+PSSA3_5101!E13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77">
        <f>+PSSA3_5101!A14</f>
        <v>0</v>
      </c>
      <c r="B14" s="42"/>
      <c r="C14" s="43"/>
      <c r="D14" s="258"/>
      <c r="E14" s="318">
        <f>+PSSA3_5101!E14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+PSSA3_5101!A15</f>
        <v>0</v>
      </c>
      <c r="B15" s="42"/>
      <c r="C15" s="43"/>
      <c r="D15" s="258"/>
      <c r="E15" s="318">
        <f>+PSSA3_5101!E15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+PSSA3_5101!A16</f>
        <v>0</v>
      </c>
      <c r="B16" s="42"/>
      <c r="C16" s="43"/>
      <c r="D16" s="258"/>
      <c r="E16" s="318">
        <f>+PSSA3_5101!E16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+PSSA3_5101!A17</f>
        <v>0</v>
      </c>
      <c r="B17" s="42"/>
      <c r="C17" s="43"/>
      <c r="D17" s="258"/>
      <c r="E17" s="318">
        <f>+PSSA3_5101!E17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+PSSA3_5101!A18</f>
        <v>0</v>
      </c>
      <c r="B18" s="42"/>
      <c r="C18" s="43"/>
      <c r="D18" s="258"/>
      <c r="E18" s="318">
        <f>+PSSA3_5101!E18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+PSSA3_5101!A19</f>
        <v>0</v>
      </c>
      <c r="B19" s="42"/>
      <c r="C19" s="43"/>
      <c r="D19" s="258"/>
      <c r="E19" s="318">
        <f>+PSSA3_5101!E19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+PSSA3_5101!A20</f>
        <v>0</v>
      </c>
      <c r="B20" s="42"/>
      <c r="C20" s="43"/>
      <c r="D20" s="258"/>
      <c r="E20" s="318">
        <f>+PSSA3_5101!E20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+PSSA3_5101!A21</f>
        <v>0</v>
      </c>
      <c r="B21" s="42"/>
      <c r="C21" s="43"/>
      <c r="D21" s="258"/>
      <c r="E21" s="318">
        <f>+PSSA3_5101!E21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+PSSA3_5101!A22</f>
        <v>0</v>
      </c>
      <c r="B22" s="42"/>
      <c r="C22" s="43"/>
      <c r="D22" s="258"/>
      <c r="E22" s="318">
        <f>+PSSA3_5101!E22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+PSSA3_5101!A23</f>
        <v>0</v>
      </c>
      <c r="B23" s="42"/>
      <c r="C23" s="43"/>
      <c r="D23" s="258"/>
      <c r="E23" s="318">
        <f>+PSSA3_5101!E23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788"/>
      <c r="B26" s="779"/>
      <c r="C26" s="150" t="str">
        <f>+PSSA3_1101!C26</f>
        <v>depreciation</v>
      </c>
      <c r="D26" s="164"/>
      <c r="E26" s="587">
        <f>+PSSA3_5101!E26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+PSSA3_1101!C27</f>
        <v>depreciation</v>
      </c>
      <c r="D27" s="164"/>
      <c r="E27" s="587">
        <f>+PSSA3_5101!E27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+PSSA3_1101!C28</f>
        <v>depreciation</v>
      </c>
      <c r="D28" s="164"/>
      <c r="E28" s="587">
        <f>+PSSA3_5101!E28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+PSSA3_1101!C29</f>
        <v>depreciation</v>
      </c>
      <c r="D29" s="164"/>
      <c r="E29" s="587">
        <f>+PSSA3_5101!E29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+PSSA3_1101!C30</f>
        <v>depreciation</v>
      </c>
      <c r="D30" s="164"/>
      <c r="E30" s="587">
        <f>+PSSA3_5101!E30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+PSSA3_1101!C31</f>
        <v>depreciation</v>
      </c>
      <c r="D31" s="164"/>
      <c r="E31" s="587">
        <f>+PSSA3_5101!E31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+PSSA3_5101!D35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+PSSA3_5101!D36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+PSSA3_5101!D37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+PSSA3_5101!D38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+PSSA3_5101!D40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+PSSA3_5101!D41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+PSSA3_5101!D42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+PSSA3_5101!D43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+PSSA3_5101!D44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+PSSA3_5101!D45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+PSSA3_5101!D46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57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7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F26" sqref="F26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+Progetto!E9</f>
        <v>0</v>
      </c>
      <c r="D3" s="335"/>
      <c r="E3" s="336"/>
      <c r="F3" s="337" t="s">
        <v>43</v>
      </c>
      <c r="G3" s="338">
        <f>+PSSA3_5101!F3</f>
        <v>0</v>
      </c>
      <c r="H3" s="339"/>
      <c r="I3" s="335"/>
      <c r="J3" s="340"/>
    </row>
    <row r="4" spans="2:10">
      <c r="B4" s="299" t="s">
        <v>147</v>
      </c>
      <c r="C4" s="302">
        <f>+Progetto!E10</f>
        <v>0</v>
      </c>
      <c r="D4" s="342" t="s">
        <v>169</v>
      </c>
      <c r="E4" s="343"/>
      <c r="F4" s="24" t="s">
        <v>3</v>
      </c>
      <c r="G4" s="790"/>
      <c r="H4" s="791"/>
      <c r="I4" s="791"/>
      <c r="J4" s="792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790"/>
      <c r="H5" s="791"/>
      <c r="I5" s="791"/>
      <c r="J5" s="792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793"/>
      <c r="F7" s="794"/>
      <c r="G7" s="794"/>
      <c r="H7" s="794"/>
      <c r="I7" s="794"/>
      <c r="J7" s="795"/>
    </row>
    <row r="8" spans="2:10">
      <c r="B8" s="351"/>
      <c r="C8" s="352"/>
      <c r="D8" s="353"/>
      <c r="E8" s="796"/>
      <c r="F8" s="797"/>
      <c r="G8" s="797"/>
      <c r="H8" s="797"/>
      <c r="I8" s="797"/>
      <c r="J8" s="798"/>
    </row>
    <row r="9" spans="2:10">
      <c r="B9" s="344"/>
      <c r="C9" s="346"/>
      <c r="D9" s="354"/>
      <c r="E9" s="605" t="s">
        <v>197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+PSSA3_5101!A12</f>
        <v>0</v>
      </c>
      <c r="C12" s="372"/>
      <c r="D12" s="373"/>
      <c r="E12" s="465">
        <f>+PSSA3_5101!D12+PSSA3_5102!D12+PSSA3_5103!D12+PSSA3_5104!D12</f>
        <v>0</v>
      </c>
      <c r="F12" s="465">
        <f>+PSSA3_5101!E12</f>
        <v>0</v>
      </c>
      <c r="G12" s="376">
        <f>+E12*F12</f>
        <v>0</v>
      </c>
      <c r="H12" s="465">
        <f>+PSSA3_5101!G12+PSSA3_5102!G12+PSSA3_5103!G12+PSSA3_5104!G12</f>
        <v>0</v>
      </c>
      <c r="I12" s="378">
        <f>+H12*F12</f>
        <v>0</v>
      </c>
      <c r="J12" s="379">
        <f>+G12-I12</f>
        <v>0</v>
      </c>
    </row>
    <row r="13" spans="2:10">
      <c r="B13" s="465">
        <f>+PSSA3_5101!A13</f>
        <v>0</v>
      </c>
      <c r="C13" s="372"/>
      <c r="D13" s="373"/>
      <c r="E13" s="465">
        <f>+PSSA3_5101!D13+PSSA3_5102!D13+PSSA3_5103!D13+PSSA3_5104!D13</f>
        <v>0</v>
      </c>
      <c r="F13" s="465">
        <f>+PSSA3_5101!E13</f>
        <v>0</v>
      </c>
      <c r="G13" s="376">
        <f t="shared" ref="G13:G23" si="0">+E13*F13</f>
        <v>0</v>
      </c>
      <c r="H13" s="465">
        <f>+PSSA3_5101!G13+PSSA3_5102!G13+PSSA3_5103!G13+PSSA3_5104!G13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+PSSA3_5101!A14</f>
        <v>0</v>
      </c>
      <c r="C14" s="372"/>
      <c r="D14" s="373"/>
      <c r="E14" s="465">
        <f>+PSSA3_5101!D14+PSSA3_5102!D14+PSSA3_5103!D14+PSSA3_5104!D14</f>
        <v>0</v>
      </c>
      <c r="F14" s="465">
        <f>+PSSA3_5101!E14</f>
        <v>0</v>
      </c>
      <c r="G14" s="376">
        <f t="shared" si="0"/>
        <v>0</v>
      </c>
      <c r="H14" s="465">
        <f>+PSSA3_5101!G14+PSSA3_5102!G14+PSSA3_5103!G14+PSSA3_5104!G14</f>
        <v>0</v>
      </c>
      <c r="I14" s="378">
        <f t="shared" si="1"/>
        <v>0</v>
      </c>
      <c r="J14" s="379">
        <f t="shared" si="2"/>
        <v>0</v>
      </c>
    </row>
    <row r="15" spans="2:10">
      <c r="B15" s="465">
        <f>+PSSA3_5101!A15</f>
        <v>0</v>
      </c>
      <c r="C15" s="372"/>
      <c r="D15" s="373"/>
      <c r="E15" s="465">
        <f>+PSSA3_5101!D15+PSSA3_5102!D15+PSSA3_5103!D15+PSSA3_5104!D15</f>
        <v>0</v>
      </c>
      <c r="F15" s="465">
        <f>+PSSA3_5101!E15</f>
        <v>0</v>
      </c>
      <c r="G15" s="376">
        <f t="shared" si="0"/>
        <v>0</v>
      </c>
      <c r="H15" s="465">
        <f>+PSSA3_5101!G15+PSSA3_5102!G15+PSSA3_5103!G15+PSSA3_5104!G15</f>
        <v>0</v>
      </c>
      <c r="I15" s="378">
        <f t="shared" si="1"/>
        <v>0</v>
      </c>
      <c r="J15" s="379">
        <f t="shared" si="2"/>
        <v>0</v>
      </c>
    </row>
    <row r="16" spans="2:10">
      <c r="B16" s="465">
        <f>+PSSA3_5101!A16</f>
        <v>0</v>
      </c>
      <c r="C16" s="372"/>
      <c r="D16" s="373"/>
      <c r="E16" s="465">
        <f>+PSSA3_5101!D16+PSSA3_5102!D16+PSSA3_5103!D16+PSSA3_5104!D16</f>
        <v>0</v>
      </c>
      <c r="F16" s="465">
        <f>+PSSA3_5101!E16</f>
        <v>0</v>
      </c>
      <c r="G16" s="376">
        <f t="shared" si="0"/>
        <v>0</v>
      </c>
      <c r="H16" s="465">
        <f>+PSSA3_5101!G16+PSSA3_5102!G16+PSSA3_5103!G16+PSSA3_5104!G16</f>
        <v>0</v>
      </c>
      <c r="I16" s="378">
        <f t="shared" si="1"/>
        <v>0</v>
      </c>
      <c r="J16" s="379">
        <f t="shared" si="2"/>
        <v>0</v>
      </c>
    </row>
    <row r="17" spans="2:10">
      <c r="B17" s="465">
        <f>+PSSA3_5101!A17</f>
        <v>0</v>
      </c>
      <c r="C17" s="372"/>
      <c r="D17" s="373"/>
      <c r="E17" s="465">
        <f>+PSSA3_5101!D17+PSSA3_5102!D17+PSSA3_5103!D17+PSSA3_5104!D17</f>
        <v>0</v>
      </c>
      <c r="F17" s="465">
        <f>+PSSA3_5101!E17</f>
        <v>0</v>
      </c>
      <c r="G17" s="376">
        <f t="shared" si="0"/>
        <v>0</v>
      </c>
      <c r="H17" s="465">
        <f>+PSSA3_5101!G17+PSSA3_5102!G17+PSSA3_5103!G17+PSSA3_5104!G17</f>
        <v>0</v>
      </c>
      <c r="I17" s="378">
        <f t="shared" si="1"/>
        <v>0</v>
      </c>
      <c r="J17" s="379">
        <f t="shared" si="2"/>
        <v>0</v>
      </c>
    </row>
    <row r="18" spans="2:10">
      <c r="B18" s="465">
        <f>+PSSA3_5101!A18</f>
        <v>0</v>
      </c>
      <c r="C18" s="372"/>
      <c r="D18" s="373"/>
      <c r="E18" s="465">
        <f>+PSSA3_5101!D18+PSSA3_5102!D18+PSSA3_5103!D18+PSSA3_5104!D18</f>
        <v>0</v>
      </c>
      <c r="F18" s="465">
        <f>+PSSA3_5101!E18</f>
        <v>0</v>
      </c>
      <c r="G18" s="376">
        <f t="shared" si="0"/>
        <v>0</v>
      </c>
      <c r="H18" s="465">
        <f>+PSSA3_5101!G18+PSSA3_5102!G18+PSSA3_5103!G18+PSSA3_5104!G18</f>
        <v>0</v>
      </c>
      <c r="I18" s="378">
        <f t="shared" si="1"/>
        <v>0</v>
      </c>
      <c r="J18" s="379">
        <f t="shared" si="2"/>
        <v>0</v>
      </c>
    </row>
    <row r="19" spans="2:10">
      <c r="B19" s="465">
        <f>+PSSA3_5101!A19</f>
        <v>0</v>
      </c>
      <c r="C19" s="372"/>
      <c r="D19" s="373"/>
      <c r="E19" s="465">
        <f>+PSSA3_5101!D19+PSSA3_5102!D19+PSSA3_5103!D19+PSSA3_5104!D19</f>
        <v>0</v>
      </c>
      <c r="F19" s="465">
        <f>+PSSA3_5101!E19</f>
        <v>0</v>
      </c>
      <c r="G19" s="376">
        <f t="shared" si="0"/>
        <v>0</v>
      </c>
      <c r="H19" s="465">
        <f>+PSSA3_5101!G19+PSSA3_5102!G19+PSSA3_5103!G19+PSSA3_5104!G19</f>
        <v>0</v>
      </c>
      <c r="I19" s="378">
        <f t="shared" si="1"/>
        <v>0</v>
      </c>
      <c r="J19" s="379">
        <f t="shared" si="2"/>
        <v>0</v>
      </c>
    </row>
    <row r="20" spans="2:10">
      <c r="B20" s="465">
        <f>+PSSA3_5101!A20</f>
        <v>0</v>
      </c>
      <c r="C20" s="372"/>
      <c r="D20" s="373"/>
      <c r="E20" s="465">
        <f>+PSSA3_5101!D20+PSSA3_5102!D20+PSSA3_5103!D20+PSSA3_5104!D20</f>
        <v>0</v>
      </c>
      <c r="F20" s="465">
        <f>+PSSA3_5101!E20</f>
        <v>0</v>
      </c>
      <c r="G20" s="376">
        <f t="shared" si="0"/>
        <v>0</v>
      </c>
      <c r="H20" s="465">
        <f>+PSSA3_5101!G20+PSSA3_5102!G20+PSSA3_5103!G20+PSSA3_5104!G20</f>
        <v>0</v>
      </c>
      <c r="I20" s="378">
        <f t="shared" si="1"/>
        <v>0</v>
      </c>
      <c r="J20" s="379">
        <f t="shared" si="2"/>
        <v>0</v>
      </c>
    </row>
    <row r="21" spans="2:10">
      <c r="B21" s="465">
        <f>+PSSA3_5101!A21</f>
        <v>0</v>
      </c>
      <c r="C21" s="372"/>
      <c r="D21" s="373"/>
      <c r="E21" s="465">
        <f>+PSSA3_5101!D21+PSSA3_5102!D21+PSSA3_5103!D21+PSSA3_5104!D21</f>
        <v>0</v>
      </c>
      <c r="F21" s="465">
        <f>+PSSA3_5101!E21</f>
        <v>0</v>
      </c>
      <c r="G21" s="376">
        <f t="shared" si="0"/>
        <v>0</v>
      </c>
      <c r="H21" s="465">
        <f>+PSSA3_5101!G21+PSSA3_5102!G21+PSSA3_5103!G21+PSSA3_5104!G21</f>
        <v>0</v>
      </c>
      <c r="I21" s="378">
        <f t="shared" si="1"/>
        <v>0</v>
      </c>
      <c r="J21" s="379">
        <f t="shared" si="2"/>
        <v>0</v>
      </c>
    </row>
    <row r="22" spans="2:10">
      <c r="B22" s="465">
        <f>+PSSA3_5101!A22</f>
        <v>0</v>
      </c>
      <c r="C22" s="372"/>
      <c r="D22" s="373"/>
      <c r="E22" s="465">
        <f>+PSSA3_5101!D22+PSSA3_5102!D22+PSSA3_5103!D22+PSSA3_5104!D22</f>
        <v>0</v>
      </c>
      <c r="F22" s="465">
        <f>+PSSA3_5101!E22</f>
        <v>0</v>
      </c>
      <c r="G22" s="376">
        <f t="shared" si="0"/>
        <v>0</v>
      </c>
      <c r="H22" s="465">
        <f>+PSSA3_5101!G22+PSSA3_5102!G22+PSSA3_5103!G22+PSSA3_5104!G22</f>
        <v>0</v>
      </c>
      <c r="I22" s="378">
        <f t="shared" si="1"/>
        <v>0</v>
      </c>
      <c r="J22" s="379">
        <f t="shared" si="2"/>
        <v>0</v>
      </c>
    </row>
    <row r="23" spans="2:10">
      <c r="B23" s="465">
        <f>+PSSA3_5101!A23</f>
        <v>0</v>
      </c>
      <c r="C23" s="372"/>
      <c r="D23" s="373"/>
      <c r="E23" s="465">
        <f>+PSSA3_5101!D23+PSSA3_5102!D23+PSSA3_5103!D23+PSSA3_5104!D23</f>
        <v>0</v>
      </c>
      <c r="F23" s="465">
        <f>+PSSA3_5101!E23</f>
        <v>0</v>
      </c>
      <c r="G23" s="376">
        <f t="shared" si="0"/>
        <v>0</v>
      </c>
      <c r="H23" s="465">
        <f>+PSSA3_5101!G23+PSSA3_5102!G23+PSSA3_5103!G23+PSSA3_5104!G23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465">
        <f>+PSSA3_5101!A26</f>
        <v>0</v>
      </c>
      <c r="C26" s="465">
        <f>+PSSA3_5101!B26</f>
        <v>0</v>
      </c>
      <c r="D26" s="465" t="str">
        <f>+PSSA3_5101!C26</f>
        <v>depreciation</v>
      </c>
      <c r="E26" s="465">
        <f>+PSSA3_5101!D26+PSSA3_5102!D26+PSSA3_5103!D26+PSSA3_5104!D26</f>
        <v>0</v>
      </c>
      <c r="F26" s="393">
        <v>0</v>
      </c>
      <c r="G26" s="465">
        <f>+PSSA3_5101!F26+PSSA3_5102!F26+PSSA3_5103!F26+PSSA3_5104!F26</f>
        <v>0</v>
      </c>
      <c r="H26" s="480">
        <f>+PSSA3_5101!G26+PSSA3_5102!G26+PSSA3_5103!G26+PSSA3_5104!G26</f>
        <v>0</v>
      </c>
      <c r="I26" s="480">
        <f>+PSSA3_5101!H26+PSSA3_5102!H26+PSSA3_5103!H26+PSSA3_5104!H26</f>
        <v>0</v>
      </c>
      <c r="J26" s="379">
        <f t="shared" ref="J26:J31" si="3">+G26-I26</f>
        <v>0</v>
      </c>
    </row>
    <row r="27" spans="2:10">
      <c r="B27" s="465">
        <f>+PSSA3_5101!A27</f>
        <v>0</v>
      </c>
      <c r="C27" s="465">
        <f>+PSSA3_5101!B27</f>
        <v>0</v>
      </c>
      <c r="D27" s="465" t="str">
        <f>+PSSA3_5101!C27</f>
        <v>depreciation</v>
      </c>
      <c r="E27" s="465">
        <f>+PSSA3_5101!D27+PSSA3_5102!D27+PSSA3_5103!D27+PSSA3_5104!D27</f>
        <v>0</v>
      </c>
      <c r="F27" s="397">
        <v>0</v>
      </c>
      <c r="G27" s="465">
        <f>+PSSA3_5101!F27+PSSA3_5102!F27+PSSA3_5103!F27+PSSA3_5104!F27</f>
        <v>0</v>
      </c>
      <c r="H27" s="480">
        <f>+PSSA3_5101!G27+PSSA3_5102!G27+PSSA3_5103!G27+PSSA3_5104!G27</f>
        <v>0</v>
      </c>
      <c r="I27" s="480">
        <f>+PSSA3_5101!H27+PSSA3_5102!H27+PSSA3_5103!H27+PSSA3_5104!H27</f>
        <v>0</v>
      </c>
      <c r="J27" s="379">
        <f t="shared" si="3"/>
        <v>0</v>
      </c>
    </row>
    <row r="28" spans="2:10">
      <c r="B28" s="465">
        <f>+PSSA3_5101!A28</f>
        <v>0</v>
      </c>
      <c r="C28" s="465">
        <f>+PSSA3_5101!B28</f>
        <v>0</v>
      </c>
      <c r="D28" s="465" t="str">
        <f>+PSSA3_5101!C28</f>
        <v>depreciation</v>
      </c>
      <c r="E28" s="465">
        <f>+PSSA3_5101!D28+PSSA3_5102!D28+PSSA3_5103!D28+PSSA3_5104!D28</f>
        <v>0</v>
      </c>
      <c r="F28" s="397">
        <v>0</v>
      </c>
      <c r="G28" s="465">
        <f>+PSSA3_5101!F28+PSSA3_5102!F28+PSSA3_5103!F28+PSSA3_5104!F28</f>
        <v>0</v>
      </c>
      <c r="H28" s="480">
        <f>+PSSA3_5101!G28+PSSA3_5102!G28+PSSA3_5103!G28+PSSA3_5104!G28</f>
        <v>0</v>
      </c>
      <c r="I28" s="480">
        <f>+PSSA3_5101!H28+PSSA3_5102!H28+PSSA3_5103!H28+PSSA3_5104!H28</f>
        <v>0</v>
      </c>
      <c r="J28" s="379">
        <f t="shared" si="3"/>
        <v>0</v>
      </c>
    </row>
    <row r="29" spans="2:10">
      <c r="B29" s="465">
        <f>+PSSA3_5101!A29</f>
        <v>0</v>
      </c>
      <c r="C29" s="465">
        <f>+PSSA3_5101!B29</f>
        <v>0</v>
      </c>
      <c r="D29" s="465" t="str">
        <f>+PSSA3_5101!C29</f>
        <v>depreciation</v>
      </c>
      <c r="E29" s="465">
        <f>+PSSA3_5101!D29+PSSA3_5102!D29+PSSA3_5103!D29+PSSA3_5104!D29</f>
        <v>0</v>
      </c>
      <c r="F29" s="397">
        <v>0</v>
      </c>
      <c r="G29" s="465">
        <f>+PSSA3_5101!F29+PSSA3_5102!F29+PSSA3_5103!F29+PSSA3_5104!F29</f>
        <v>0</v>
      </c>
      <c r="H29" s="480">
        <f>+PSSA3_5101!G29+PSSA3_5102!G29+PSSA3_5103!G29+PSSA3_5104!G29</f>
        <v>0</v>
      </c>
      <c r="I29" s="480">
        <f>+PSSA3_5101!H29+PSSA3_5102!H29+PSSA3_5103!H29+PSSA3_5104!H29</f>
        <v>0</v>
      </c>
      <c r="J29" s="379">
        <f t="shared" si="3"/>
        <v>0</v>
      </c>
    </row>
    <row r="30" spans="2:10">
      <c r="B30" s="465">
        <f>+PSSA3_5101!A30</f>
        <v>0</v>
      </c>
      <c r="C30" s="465">
        <f>+PSSA3_5101!B30</f>
        <v>0</v>
      </c>
      <c r="D30" s="465" t="str">
        <f>+PSSA3_5101!C30</f>
        <v>depreciation</v>
      </c>
      <c r="E30" s="465">
        <f>+PSSA3_5101!D30+PSSA3_5102!D30+PSSA3_5103!D30+PSSA3_5104!D30</f>
        <v>0</v>
      </c>
      <c r="F30" s="397">
        <v>0</v>
      </c>
      <c r="G30" s="465">
        <f>+PSSA3_5101!F30+PSSA3_5102!F30+PSSA3_5103!F30+PSSA3_5104!F30</f>
        <v>0</v>
      </c>
      <c r="H30" s="480">
        <f>+PSSA3_5101!G30+PSSA3_5102!G30+PSSA3_5103!G30+PSSA3_5104!G30</f>
        <v>0</v>
      </c>
      <c r="I30" s="480">
        <f>+PSSA3_5101!H30+PSSA3_5102!H30+PSSA3_5103!H30+PSSA3_5104!H30</f>
        <v>0</v>
      </c>
      <c r="J30" s="379">
        <f t="shared" si="3"/>
        <v>0</v>
      </c>
    </row>
    <row r="31" spans="2:10">
      <c r="B31" s="465">
        <f>+PSSA3_5101!A31</f>
        <v>0</v>
      </c>
      <c r="C31" s="465">
        <f>+PSSA3_5101!B31</f>
        <v>0</v>
      </c>
      <c r="D31" s="465" t="str">
        <f>+PSSA3_5101!C31</f>
        <v>depreciation</v>
      </c>
      <c r="E31" s="465">
        <f>+PSSA3_5101!D31+PSSA3_5102!D31+PSSA3_5103!D31+PSSA3_5104!D31</f>
        <v>0</v>
      </c>
      <c r="F31" s="399">
        <v>0</v>
      </c>
      <c r="G31" s="465">
        <f>+PSSA3_5101!F31+PSSA3_5102!F31+PSSA3_5103!F31+PSSA3_5104!F31</f>
        <v>0</v>
      </c>
      <c r="H31" s="480">
        <f>+PSSA3_5101!G31+PSSA3_5102!G31+PSSA3_5103!G31+PSSA3_5104!G31</f>
        <v>0</v>
      </c>
      <c r="I31" s="480">
        <f>+PSSA3_5101!H31+PSSA3_5102!H31+PSSA3_5103!H31+PSSA3_5104!H31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465"/>
      <c r="H32" s="482"/>
      <c r="I32" s="482"/>
      <c r="J32" s="481" t="s">
        <v>44</v>
      </c>
    </row>
    <row r="33" spans="2:14">
      <c r="B33" s="344" t="s">
        <v>38</v>
      </c>
      <c r="C33" s="349"/>
      <c r="D33" s="390"/>
      <c r="E33" s="390"/>
      <c r="F33" s="383"/>
      <c r="G33" s="491">
        <f>SUM(G26:G32)</f>
        <v>0</v>
      </c>
      <c r="H33" s="483">
        <f>SUM(H26:H32)</f>
        <v>0</v>
      </c>
      <c r="I33" s="483">
        <f>SUM(I26:I32)</f>
        <v>0</v>
      </c>
      <c r="J33" s="484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65">
        <f>+PSSA3_1101!F34+PSSA3_1102!F34+PSSA3_1103!F34+PSSA3_1104!F34</f>
        <v>0</v>
      </c>
      <c r="H34" s="485"/>
      <c r="I34" s="472"/>
      <c r="J34" s="486"/>
      <c r="K34" s="53"/>
    </row>
    <row r="35" spans="2:14">
      <c r="B35" s="334" t="s">
        <v>19</v>
      </c>
      <c r="C35" s="336"/>
      <c r="D35" s="465">
        <f>+PSSA3_5101!C35+PSSA3_5102!C35+PSSA3_5103!C35+PSSA3_5104!C35</f>
        <v>0</v>
      </c>
      <c r="E35" s="412">
        <f>+PSSA3_5101!D35</f>
        <v>0</v>
      </c>
      <c r="F35" s="465">
        <f>+PSSA3_5101!E35+PSSA3_5102!E35+PSSA3_5103!E35+PSSA3_5104!E35</f>
        <v>0</v>
      </c>
      <c r="G35" s="465">
        <f>+PSSA3_5101!F35+PSSA3_5102!F35+PSSA3_5103!F35+PSSA3_5104!F35</f>
        <v>0</v>
      </c>
      <c r="H35" s="480">
        <f>+PSSA3_5101!G35+PSSA3_5102!G35+PSSA3_5103!G35+PSSA3_5104!G35</f>
        <v>0</v>
      </c>
      <c r="I35" s="480">
        <f>+PSSA3_5101!H35+PSSA3_5102!H35+PSSA3_5103!H35+PSSA3_5104!H35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465">
        <f>+PSSA3_5101!C36+PSSA3_5102!C36+PSSA3_5103!C36+PSSA3_5104!C36</f>
        <v>0</v>
      </c>
      <c r="E36" s="412">
        <f>+PSSA3_5101!D36</f>
        <v>0</v>
      </c>
      <c r="F36" s="465">
        <f>+PSSA3_5101!E36+PSSA3_5102!E36+PSSA3_5103!E36+PSSA3_5104!E36</f>
        <v>0</v>
      </c>
      <c r="G36" s="465">
        <f>+PSSA3_5101!F36+PSSA3_5102!F36+PSSA3_5103!F36+PSSA3_5104!F36</f>
        <v>0</v>
      </c>
      <c r="H36" s="480">
        <f>+PSSA3_5101!G36+PSSA3_5102!G36+PSSA3_5103!G36+PSSA3_5104!G36</f>
        <v>0</v>
      </c>
      <c r="I36" s="480">
        <f>+PSSA3_5101!H36+PSSA3_5102!H36+PSSA3_5103!H36+PSSA3_5104!H36</f>
        <v>0</v>
      </c>
      <c r="J36" s="379">
        <f t="shared" si="4"/>
        <v>0</v>
      </c>
    </row>
    <row r="37" spans="2:14">
      <c r="B37" s="341" t="s">
        <v>21</v>
      </c>
      <c r="C37" s="413"/>
      <c r="D37" s="465">
        <f>+PSSA3_5101!C37+PSSA3_5102!C37+PSSA3_5103!C37+PSSA3_5104!C37</f>
        <v>0</v>
      </c>
      <c r="E37" s="412">
        <f>+PSSA3_5101!D37</f>
        <v>0</v>
      </c>
      <c r="F37" s="465">
        <f>+PSSA3_5101!E37+PSSA3_5102!E37+PSSA3_5103!E37+PSSA3_5104!E37</f>
        <v>0</v>
      </c>
      <c r="G37" s="465">
        <f>+PSSA3_5101!F37+PSSA3_5102!F37+PSSA3_5103!F37+PSSA3_5104!F37</f>
        <v>0</v>
      </c>
      <c r="H37" s="480">
        <f>+PSSA3_5101!G37+PSSA3_5102!G37+PSSA3_5103!G37+PSSA3_5104!G37</f>
        <v>0</v>
      </c>
      <c r="I37" s="480">
        <f>+PSSA3_5101!H37+PSSA3_5102!H37+PSSA3_5103!H37+PSSA3_5104!H37</f>
        <v>0</v>
      </c>
      <c r="J37" s="379">
        <f t="shared" si="4"/>
        <v>0</v>
      </c>
    </row>
    <row r="38" spans="2:14">
      <c r="B38" s="341" t="s">
        <v>22</v>
      </c>
      <c r="C38" s="413"/>
      <c r="D38" s="465">
        <f>+PSSA3_5101!C38+PSSA3_5102!C38+PSSA3_5103!C38+PSSA3_5104!C38</f>
        <v>0</v>
      </c>
      <c r="E38" s="412">
        <f>+PSSA3_5101!D38</f>
        <v>0</v>
      </c>
      <c r="F38" s="465">
        <f>+PSSA3_5101!E38+PSSA3_5102!E38+PSSA3_5103!E38+PSSA3_5104!E38</f>
        <v>0</v>
      </c>
      <c r="G38" s="465">
        <f>+PSSA3_5101!F38+PSSA3_5102!F38+PSSA3_5103!F38+PSSA3_5104!F38</f>
        <v>0</v>
      </c>
      <c r="H38" s="480">
        <f>+PSSA3_5101!G38+PSSA3_5102!G38+PSSA3_5103!G38+PSSA3_5104!G38</f>
        <v>0</v>
      </c>
      <c r="I38" s="480">
        <f>+PSSA3_5101!H38+PSSA3_5102!H38+PSSA3_5103!H38+PSSA3_5104!H38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487"/>
    </row>
    <row r="40" spans="2:14">
      <c r="B40" s="341" t="s">
        <v>24</v>
      </c>
      <c r="C40" s="413"/>
      <c r="D40" s="465">
        <f>+PSSA3_5101!C40+PSSA3_5102!C40+PSSA3_5103!C40+PSSA3_5104!C40</f>
        <v>0</v>
      </c>
      <c r="E40" s="412">
        <f>+PSSA3_5101!D40</f>
        <v>0</v>
      </c>
      <c r="F40" s="465">
        <f>+PSSA3_5101!E40+PSSA3_5102!E40+PSSA3_5103!E40+PSSA3_5104!E40</f>
        <v>0</v>
      </c>
      <c r="G40" s="465">
        <f>+PSSA3_5101!F40+PSSA3_5102!F40+PSSA3_5103!F40+PSSA3_5104!F40</f>
        <v>0</v>
      </c>
      <c r="H40" s="480">
        <f>+PSSA3_5101!G40+PSSA3_5102!G40+PSSA3_5103!G40+PSSA3_5104!G40</f>
        <v>0</v>
      </c>
      <c r="I40" s="480">
        <f>+PSSA3_5101!H40+PSSA3_5102!H40+PSSA3_5103!H40+PSSA3_5104!H40</f>
        <v>0</v>
      </c>
      <c r="J40" s="379">
        <f t="shared" si="4"/>
        <v>0</v>
      </c>
    </row>
    <row r="41" spans="2:14">
      <c r="B41" s="341" t="s">
        <v>25</v>
      </c>
      <c r="C41" s="413"/>
      <c r="D41" s="465">
        <f>+PSSA3_5101!C41+PSSA3_5102!C41+PSSA3_5103!C41+PSSA3_5104!C41</f>
        <v>0</v>
      </c>
      <c r="E41" s="412">
        <f>+PSSA3_5101!D41</f>
        <v>0</v>
      </c>
      <c r="F41" s="465">
        <f>+PSSA3_5101!E41+PSSA3_5102!E41+PSSA3_5103!E41+PSSA3_5104!E41</f>
        <v>0</v>
      </c>
      <c r="G41" s="465">
        <f>+PSSA3_5101!F41+PSSA3_5102!F41+PSSA3_5103!F41+PSSA3_5104!F41</f>
        <v>0</v>
      </c>
      <c r="H41" s="480">
        <f>+PSSA3_5101!G41+PSSA3_5102!G41+PSSA3_5103!G41+PSSA3_5104!G41</f>
        <v>0</v>
      </c>
      <c r="I41" s="480">
        <f>+PSSA3_5101!H41+PSSA3_5102!H41+PSSA3_5103!H41+PSSA3_5104!H41</f>
        <v>0</v>
      </c>
      <c r="J41" s="379">
        <f t="shared" si="4"/>
        <v>0</v>
      </c>
    </row>
    <row r="42" spans="2:14">
      <c r="B42" s="341" t="s">
        <v>26</v>
      </c>
      <c r="C42" s="413"/>
      <c r="D42" s="465">
        <f>+PSSA3_5101!C42+PSSA3_5102!C42+PSSA3_5103!C42+PSSA3_5104!C42</f>
        <v>0</v>
      </c>
      <c r="E42" s="412">
        <f>+PSSA3_5101!D42</f>
        <v>0</v>
      </c>
      <c r="F42" s="465">
        <f>+PSSA3_5101!E42+PSSA3_5102!E42+PSSA3_5103!E42+PSSA3_5104!E42</f>
        <v>0</v>
      </c>
      <c r="G42" s="465">
        <f>+PSSA3_5101!F42+PSSA3_5102!F42+PSSA3_5103!F42+PSSA3_5104!F42</f>
        <v>0</v>
      </c>
      <c r="H42" s="480">
        <f>+PSSA3_5101!G42+PSSA3_5102!G42+PSSA3_5103!G42+PSSA3_5104!G42</f>
        <v>0</v>
      </c>
      <c r="I42" s="480">
        <f>+PSSA3_5101!H42+PSSA3_5102!H42+PSSA3_5103!H42+PSSA3_5104!H42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465">
        <f>+PSSA3_5101!C43+PSSA3_5102!C43+PSSA3_5103!C43+PSSA3_5104!C43</f>
        <v>0</v>
      </c>
      <c r="E43" s="412">
        <f>+PSSA3_5101!D43</f>
        <v>0</v>
      </c>
      <c r="F43" s="465">
        <f>+PSSA3_5101!E43+PSSA3_5102!E43+PSSA3_5103!E43+PSSA3_5104!E43</f>
        <v>0</v>
      </c>
      <c r="G43" s="465">
        <f>+PSSA3_5101!F43+PSSA3_5102!F43+PSSA3_5103!F43+PSSA3_5104!F43</f>
        <v>0</v>
      </c>
      <c r="H43" s="480">
        <f>+PSSA3_5101!G43+PSSA3_5102!G43+PSSA3_5103!G43+PSSA3_5104!G43</f>
        <v>0</v>
      </c>
      <c r="I43" s="480">
        <f>+PSSA3_5101!H43+PSSA3_5102!H43+PSSA3_5103!H43+PSSA3_5104!H43</f>
        <v>0</v>
      </c>
      <c r="J43" s="379">
        <f t="shared" si="4"/>
        <v>0</v>
      </c>
    </row>
    <row r="44" spans="2:14">
      <c r="B44" s="341" t="s">
        <v>28</v>
      </c>
      <c r="C44" s="413"/>
      <c r="D44" s="465">
        <f>+PSSA3_5101!C44+PSSA3_5102!C44+PSSA3_5103!C44+PSSA3_5104!C44</f>
        <v>0</v>
      </c>
      <c r="E44" s="412">
        <f>+PSSA3_5101!D44</f>
        <v>0</v>
      </c>
      <c r="F44" s="465">
        <f>+PSSA3_5101!E44+PSSA3_5102!E44+PSSA3_5103!E44+PSSA3_5104!E44</f>
        <v>0</v>
      </c>
      <c r="G44" s="465">
        <f>+PSSA3_5101!F44+PSSA3_5102!F44+PSSA3_5103!F44+PSSA3_5104!F44</f>
        <v>0</v>
      </c>
      <c r="H44" s="480">
        <f>+PSSA3_5101!G44+PSSA3_5102!G44+PSSA3_5103!G44+PSSA3_5104!G44</f>
        <v>0</v>
      </c>
      <c r="I44" s="480">
        <f>+PSSA3_5101!H44+PSSA3_5102!H44+PSSA3_5103!H44+PSSA3_5104!H44</f>
        <v>0</v>
      </c>
      <c r="J44" s="379">
        <f t="shared" si="4"/>
        <v>0</v>
      </c>
    </row>
    <row r="45" spans="2:14">
      <c r="B45" s="341" t="s">
        <v>29</v>
      </c>
      <c r="C45" s="413"/>
      <c r="D45" s="465">
        <f>+PSSA3_5101!C45+PSSA3_5102!C45+PSSA3_5103!C45+PSSA3_5104!C45</f>
        <v>0</v>
      </c>
      <c r="E45" s="412">
        <f>+PSSA3_5101!D45</f>
        <v>0</v>
      </c>
      <c r="F45" s="465">
        <f>+PSSA3_5101!E45+PSSA3_5102!E45+PSSA3_5103!E45+PSSA3_5104!E45</f>
        <v>0</v>
      </c>
      <c r="G45" s="465">
        <f>+PSSA3_5101!F45+PSSA3_5102!F45+PSSA3_5103!F45+PSSA3_5104!F45</f>
        <v>0</v>
      </c>
      <c r="H45" s="480">
        <f>+PSSA3_5101!G45+PSSA3_5102!G45+PSSA3_5103!G45+PSSA3_5104!G45</f>
        <v>0</v>
      </c>
      <c r="I45" s="480">
        <f>+PSSA3_5101!H45+PSSA3_5102!H45+PSSA3_5103!H45+PSSA3_5104!H45</f>
        <v>0</v>
      </c>
      <c r="J45" s="379">
        <f t="shared" si="4"/>
        <v>0</v>
      </c>
    </row>
    <row r="46" spans="2:14">
      <c r="B46" s="344" t="s">
        <v>30</v>
      </c>
      <c r="C46" s="354"/>
      <c r="D46" s="465">
        <f>+PSSA3_5101!C46+PSSA3_5102!C46+PSSA3_5103!C46+PSSA3_5104!C46</f>
        <v>0</v>
      </c>
      <c r="E46" s="412">
        <f>+PSSA3_5101!D46</f>
        <v>0</v>
      </c>
      <c r="F46" s="465">
        <f>+PSSA3_5101!E46+PSSA3_5102!E46+PSSA3_5103!E46+PSSA3_5104!E46</f>
        <v>0</v>
      </c>
      <c r="G46" s="465">
        <f>+PSSA3_5101!F46+PSSA3_5102!F46+PSSA3_5103!F46+PSSA3_5104!F46</f>
        <v>0</v>
      </c>
      <c r="H46" s="480">
        <f>+PSSA3_5101!G46+PSSA3_5102!G46+PSSA3_5103!G46+PSSA3_5104!G46</f>
        <v>0</v>
      </c>
      <c r="I46" s="480">
        <f>+PSSA3_5101!H46+PSSA3_5102!H46+PSSA3_5103!H46+PSSA3_5104!H46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f>SUM(F35:F46)</f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4.25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38.25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95"/>
      <c r="J49" s="426"/>
      <c r="L49" s="21" t="s">
        <v>44</v>
      </c>
    </row>
    <row r="50" spans="2:12">
      <c r="B50" s="334" t="s">
        <v>132</v>
      </c>
      <c r="C50" s="336"/>
      <c r="D50" s="465">
        <f>+PSSA3_5101!C50+PSSA3_5102!C50+PSSA3_5103!C50+PSSA3_5104!C50</f>
        <v>0</v>
      </c>
      <c r="E50" s="427" t="str">
        <f>+'[1]PSS-A1_Prime'!G54</f>
        <v>1. LABOUR</v>
      </c>
      <c r="F50" s="428"/>
      <c r="G50" s="465">
        <f>+PSSA3_5101!F50+PSSA3_5102!F50+PSSA3_5103!F50+PSSA3_5104!F50</f>
        <v>0</v>
      </c>
      <c r="H50" s="424"/>
      <c r="I50" s="480">
        <f>+PSSA3_5101!H50+PSSA3_5102!H50+PSSA3_5103!H50+PSSA3_5104!H50</f>
        <v>0</v>
      </c>
      <c r="J50" s="429">
        <f>+G50-I50</f>
        <v>0</v>
      </c>
    </row>
    <row r="51" spans="2:12">
      <c r="B51" s="341" t="s">
        <v>175</v>
      </c>
      <c r="C51" s="413"/>
      <c r="D51" s="465">
        <f>+PSSA3_5101!C51+PSSA3_5102!C51+PSSA3_5103!C51+PSSA3_5104!C51</f>
        <v>0</v>
      </c>
      <c r="E51" s="427">
        <f>+'[1]PSS-A1_Prime'!G55</f>
        <v>0</v>
      </c>
      <c r="F51" s="428"/>
      <c r="G51" s="465">
        <f>+PSSA3_5101!F51+PSSA3_5102!F51+PSSA3_5103!F51+PSSA3_5104!F51</f>
        <v>0</v>
      </c>
      <c r="H51" s="424"/>
      <c r="I51" s="480">
        <f>+PSSA3_5101!H51+PSSA3_5102!H51+PSSA3_5103!H51+PSSA3_5104!H51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80">
        <f>+PSSA3_5101!H52+PSSA3_5102!H52+PSSA3_5103!H52+PSSA3_5104!H52</f>
        <v>0</v>
      </c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5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3">
    <mergeCell ref="G4:J4"/>
    <mergeCell ref="G5:J5"/>
    <mergeCell ref="E7:J8"/>
  </mergeCells>
  <conditionalFormatting sqref="E35:E38 E40:E46">
    <cfRule type="cellIs" dxfId="56" priority="1" stopIfTrue="1" operator="greaterThan">
      <formula>0</formula>
    </cfRule>
  </conditionalFormatting>
  <hyperlinks>
    <hyperlink ref="E9" location="WBS!A1" display="WP 5000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8">
    <tabColor rgb="FFFFFF00"/>
    <pageSetUpPr fitToPage="1"/>
  </sheetPr>
  <dimension ref="A1:J62"/>
  <sheetViews>
    <sheetView showGridLines="0" topLeftCell="A2" zoomScale="75" zoomScaleNormal="75" workbookViewId="0">
      <selection activeCell="A2" sqref="A2:I6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85546875" style="21" customWidth="1"/>
    <col min="5" max="5" width="21.28515625" style="21" customWidth="1"/>
    <col min="6" max="6" width="21.85546875" style="21" customWidth="1"/>
    <col min="7" max="8" width="18.42578125" style="21" customWidth="1"/>
    <col min="9" max="9" width="19.140625" style="21" customWidth="1"/>
    <col min="10" max="10" width="18.42578125" style="21" customWidth="1"/>
    <col min="11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+PSSA3_5101!F3</f>
        <v>0</v>
      </c>
      <c r="G3" s="230"/>
      <c r="H3" s="151"/>
      <c r="I3" s="151"/>
    </row>
    <row r="4" spans="1:9" ht="15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39">
        <v>6101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256"/>
      <c r="B12" s="42"/>
      <c r="C12" s="43"/>
      <c r="D12" s="258"/>
      <c r="E12" s="318">
        <f>+PSSA3_5101!E12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 t="shared" ref="I12:I23" si="2">+F12-H12</f>
        <v>0</v>
      </c>
    </row>
    <row r="13" spans="1:9" ht="13.5" customHeight="1">
      <c r="A13" s="256"/>
      <c r="B13" s="42"/>
      <c r="C13" s="43"/>
      <c r="D13" s="258"/>
      <c r="E13" s="318">
        <f>+PSSA3_5101!E13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si="2"/>
        <v>0</v>
      </c>
    </row>
    <row r="14" spans="1:9">
      <c r="A14" s="256"/>
      <c r="B14" s="42"/>
      <c r="C14" s="43"/>
      <c r="D14" s="258"/>
      <c r="E14" s="318">
        <f>+PSSA3_5101!E14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/>
      <c r="B15" s="42"/>
      <c r="C15" s="43"/>
      <c r="D15" s="258"/>
      <c r="E15" s="318">
        <f>+PSSA3_5101!E15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/>
      <c r="B16" s="42"/>
      <c r="C16" s="43"/>
      <c r="D16" s="258"/>
      <c r="E16" s="318">
        <f>+PSSA3_5101!E16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/>
      <c r="B17" s="42"/>
      <c r="C17" s="43"/>
      <c r="D17" s="258"/>
      <c r="E17" s="318">
        <f>+PSSA3_5101!E17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/>
      <c r="B18" s="42"/>
      <c r="C18" s="43"/>
      <c r="D18" s="258"/>
      <c r="E18" s="318">
        <f>+PSSA3_5101!E18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/>
      <c r="B19" s="42"/>
      <c r="C19" s="43"/>
      <c r="D19" s="258"/>
      <c r="E19" s="318">
        <f>+PSSA3_5101!E19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/>
      <c r="B20" s="42"/>
      <c r="C20" s="43"/>
      <c r="D20" s="258"/>
      <c r="E20" s="318">
        <f>+PSSA3_5101!E20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/>
      <c r="B21" s="42"/>
      <c r="C21" s="43"/>
      <c r="D21" s="258"/>
      <c r="E21" s="318">
        <f>+PSSA3_5101!E21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/>
      <c r="B22" s="42"/>
      <c r="C22" s="43"/>
      <c r="D22" s="258"/>
      <c r="E22" s="318">
        <f>+PSSA3_5101!E22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/>
      <c r="B23" s="42"/>
      <c r="C23" s="43"/>
      <c r="D23" s="258"/>
      <c r="E23" s="318">
        <f>+PSSA3_5101!E23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788"/>
      <c r="B26" s="779"/>
      <c r="C26" s="150" t="str">
        <f>+PSSA3_1101!C26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+PSSA3_1101!C27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+PSSA3_1101!C28</f>
        <v>depreciation</v>
      </c>
      <c r="D28" s="164"/>
      <c r="E28" s="164"/>
      <c r="F28" s="246">
        <f t="shared" si="3"/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+PSSA3_1101!C29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+PSSA3_1101!C30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+PSSA3_1101!C31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+PSSA3_5101!D35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>+F35-H35</f>
        <v>0</v>
      </c>
    </row>
    <row r="36" spans="1:10">
      <c r="A36" s="211" t="s">
        <v>20</v>
      </c>
      <c r="B36" s="54"/>
      <c r="C36" s="157"/>
      <c r="D36" s="319">
        <f>+PSSA3_5101!D36</f>
        <v>0</v>
      </c>
      <c r="E36" s="159">
        <f>+C36*D36</f>
        <v>0</v>
      </c>
      <c r="F36" s="246">
        <f>+C36+E36</f>
        <v>0</v>
      </c>
      <c r="G36" s="235"/>
      <c r="H36" s="161">
        <f>+(G36*D36)+G36</f>
        <v>0</v>
      </c>
      <c r="I36" s="207">
        <f>+F36-H36</f>
        <v>0</v>
      </c>
    </row>
    <row r="37" spans="1:10">
      <c r="A37" s="211" t="s">
        <v>21</v>
      </c>
      <c r="B37" s="54"/>
      <c r="C37" s="157"/>
      <c r="D37" s="319">
        <f>+PSSA3_5101!D37</f>
        <v>0</v>
      </c>
      <c r="E37" s="159">
        <f>+C37*D37</f>
        <v>0</v>
      </c>
      <c r="F37" s="246">
        <f>+C37+E37</f>
        <v>0</v>
      </c>
      <c r="G37" s="235"/>
      <c r="H37" s="161">
        <f>+(G37*D37)+G37</f>
        <v>0</v>
      </c>
      <c r="I37" s="207">
        <f>+F37-H37</f>
        <v>0</v>
      </c>
    </row>
    <row r="38" spans="1:10">
      <c r="A38" s="211" t="s">
        <v>22</v>
      </c>
      <c r="B38" s="54"/>
      <c r="C38" s="157"/>
      <c r="D38" s="319">
        <f>+PSSA3_5101!D38</f>
        <v>0</v>
      </c>
      <c r="E38" s="159">
        <f>+C38*D38</f>
        <v>0</v>
      </c>
      <c r="F38" s="246">
        <f>+C38+E38</f>
        <v>0</v>
      </c>
      <c r="G38" s="235"/>
      <c r="H38" s="161">
        <f>+(G38*D38)+G38</f>
        <v>0</v>
      </c>
      <c r="I38" s="207">
        <f>+F38-H38</f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+PSSA3_5101!D40</f>
        <v>0</v>
      </c>
      <c r="E40" s="159">
        <f t="shared" ref="E40:E46" si="6">+C40*D40</f>
        <v>0</v>
      </c>
      <c r="F40" s="246">
        <f t="shared" ref="F40:F46" si="7">+C40+E40</f>
        <v>0</v>
      </c>
      <c r="G40" s="235"/>
      <c r="H40" s="161">
        <f t="shared" ref="H40:H46" si="8">+(G40*D40)+G40</f>
        <v>0</v>
      </c>
      <c r="I40" s="207">
        <f t="shared" ref="I40:I46" si="9">+F40-H40</f>
        <v>0</v>
      </c>
    </row>
    <row r="41" spans="1:10">
      <c r="A41" s="211" t="s">
        <v>25</v>
      </c>
      <c r="B41" s="54"/>
      <c r="C41" s="157"/>
      <c r="D41" s="319">
        <f>+PSSA3_5101!D41</f>
        <v>0</v>
      </c>
      <c r="E41" s="159">
        <f t="shared" si="6"/>
        <v>0</v>
      </c>
      <c r="F41" s="246">
        <f t="shared" si="7"/>
        <v>0</v>
      </c>
      <c r="G41" s="235"/>
      <c r="H41" s="161">
        <f t="shared" si="8"/>
        <v>0</v>
      </c>
      <c r="I41" s="207">
        <f t="shared" si="9"/>
        <v>0</v>
      </c>
    </row>
    <row r="42" spans="1:10">
      <c r="A42" s="211" t="s">
        <v>26</v>
      </c>
      <c r="B42" s="54"/>
      <c r="C42" s="157"/>
      <c r="D42" s="319">
        <f>+PSSA3_5101!D42</f>
        <v>0</v>
      </c>
      <c r="E42" s="159">
        <f t="shared" si="6"/>
        <v>0</v>
      </c>
      <c r="F42" s="246">
        <f t="shared" si="7"/>
        <v>0</v>
      </c>
      <c r="G42" s="235"/>
      <c r="H42" s="161">
        <f t="shared" si="8"/>
        <v>0</v>
      </c>
      <c r="I42" s="207">
        <f t="shared" si="9"/>
        <v>0</v>
      </c>
    </row>
    <row r="43" spans="1:10">
      <c r="A43" s="211" t="s">
        <v>27</v>
      </c>
      <c r="B43" s="54"/>
      <c r="C43" s="157"/>
      <c r="D43" s="319">
        <f>+PSSA3_5101!D43</f>
        <v>0</v>
      </c>
      <c r="E43" s="159">
        <f t="shared" si="6"/>
        <v>0</v>
      </c>
      <c r="F43" s="246">
        <f t="shared" si="7"/>
        <v>0</v>
      </c>
      <c r="G43" s="235"/>
      <c r="H43" s="161">
        <f t="shared" si="8"/>
        <v>0</v>
      </c>
      <c r="I43" s="207">
        <f t="shared" si="9"/>
        <v>0</v>
      </c>
    </row>
    <row r="44" spans="1:10">
      <c r="A44" s="211" t="s">
        <v>28</v>
      </c>
      <c r="B44" s="54"/>
      <c r="C44" s="157"/>
      <c r="D44" s="319">
        <f>+PSSA3_5101!D44</f>
        <v>0</v>
      </c>
      <c r="E44" s="159">
        <f t="shared" si="6"/>
        <v>0</v>
      </c>
      <c r="F44" s="246">
        <f t="shared" si="7"/>
        <v>0</v>
      </c>
      <c r="G44" s="235"/>
      <c r="H44" s="161">
        <f t="shared" si="8"/>
        <v>0</v>
      </c>
      <c r="I44" s="207">
        <f t="shared" si="9"/>
        <v>0</v>
      </c>
    </row>
    <row r="45" spans="1:10">
      <c r="A45" s="211" t="s">
        <v>29</v>
      </c>
      <c r="B45" s="54"/>
      <c r="C45" s="157"/>
      <c r="D45" s="319">
        <f>+PSSA3_5101!D45</f>
        <v>0</v>
      </c>
      <c r="E45" s="159">
        <f t="shared" si="6"/>
        <v>0</v>
      </c>
      <c r="F45" s="246">
        <f t="shared" si="7"/>
        <v>0</v>
      </c>
      <c r="G45" s="235"/>
      <c r="H45" s="161">
        <f t="shared" si="8"/>
        <v>0</v>
      </c>
      <c r="I45" s="207">
        <f t="shared" si="9"/>
        <v>0</v>
      </c>
    </row>
    <row r="46" spans="1:10">
      <c r="A46" s="197" t="s">
        <v>30</v>
      </c>
      <c r="B46" s="32"/>
      <c r="C46" s="157"/>
      <c r="D46" s="319">
        <f>+PSSA3_5101!D46</f>
        <v>0</v>
      </c>
      <c r="E46" s="159">
        <f t="shared" si="6"/>
        <v>0</v>
      </c>
      <c r="F46" s="246">
        <f t="shared" si="7"/>
        <v>0</v>
      </c>
      <c r="G46" s="235"/>
      <c r="H46" s="161">
        <f t="shared" si="8"/>
        <v>0</v>
      </c>
      <c r="I46" s="207">
        <f t="shared" si="9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55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6" orientation="portrait" r:id="rId1"/>
  <headerFooter alignWithMargins="0">
    <oddFooter>Pagina &amp;P&amp;R&amp;F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V177"/>
  <sheetViews>
    <sheetView tabSelected="1" zoomScale="68" zoomScaleNormal="68" workbookViewId="0">
      <pane ySplit="11" topLeftCell="A12" activePane="bottomLeft" state="frozen"/>
      <selection pane="bottomLeft" activeCell="E2" sqref="E2"/>
    </sheetView>
  </sheetViews>
  <sheetFormatPr defaultColWidth="8.85546875" defaultRowHeight="15"/>
  <cols>
    <col min="1" max="1" width="15.28515625" style="263" bestFit="1" customWidth="1"/>
    <col min="2" max="2" width="9.85546875" style="263" customWidth="1"/>
    <col min="3" max="3" width="36.28515625" style="263" customWidth="1"/>
    <col min="4" max="4" width="21" style="263" customWidth="1"/>
    <col min="5" max="5" width="16.7109375" style="263" customWidth="1"/>
    <col min="6" max="6" width="22.140625" style="263" customWidth="1"/>
    <col min="7" max="7" width="12.140625" style="263" customWidth="1"/>
    <col min="8" max="8" width="14.85546875" style="263" customWidth="1"/>
    <col min="9" max="9" width="34.7109375" style="263" customWidth="1"/>
    <col min="10" max="10" width="21.7109375" style="263" customWidth="1"/>
    <col min="11" max="11" width="20.42578125" style="263" customWidth="1"/>
    <col min="12" max="12" width="14.7109375" style="263" hidden="1" customWidth="1"/>
    <col min="13" max="13" width="20.28515625" style="263" hidden="1" customWidth="1"/>
    <col min="14" max="14" width="9" style="263" hidden="1" customWidth="1"/>
    <col min="15" max="15" width="15.5703125" style="263" hidden="1" customWidth="1"/>
    <col min="16" max="16" width="17.7109375" style="263" hidden="1" customWidth="1"/>
    <col min="17" max="17" width="19.5703125" style="263" customWidth="1"/>
    <col min="18" max="18" width="17.28515625" style="263" customWidth="1"/>
    <col min="19" max="19" width="18.42578125" style="263" customWidth="1"/>
    <col min="20" max="20" width="20.140625" style="263" customWidth="1"/>
    <col min="21" max="21" width="15.28515625" style="507" customWidth="1"/>
    <col min="22" max="22" width="9.28515625" style="263" bestFit="1" customWidth="1"/>
    <col min="23" max="16384" width="8.85546875" style="263"/>
  </cols>
  <sheetData>
    <row r="1" spans="1:22" ht="15.75" thickBot="1">
      <c r="J1" s="691" t="s">
        <v>269</v>
      </c>
      <c r="K1" s="691" t="s">
        <v>270</v>
      </c>
      <c r="L1" s="692"/>
      <c r="M1" s="693"/>
      <c r="N1" s="693"/>
      <c r="O1" s="693"/>
      <c r="P1" s="694"/>
      <c r="Q1" s="691" t="s">
        <v>271</v>
      </c>
    </row>
    <row r="2" spans="1:22" ht="19.5" thickBot="1">
      <c r="B2" s="753" t="s">
        <v>202</v>
      </c>
      <c r="C2" s="753"/>
      <c r="J2" s="711" t="s">
        <v>119</v>
      </c>
      <c r="K2" s="712"/>
      <c r="L2" s="712"/>
      <c r="M2" s="712"/>
      <c r="N2" s="712"/>
      <c r="O2" s="712"/>
      <c r="P2" s="712"/>
      <c r="Q2" s="713"/>
      <c r="T2" s="572"/>
    </row>
    <row r="3" spans="1:22" ht="32.25" thickBot="1">
      <c r="J3" s="686" t="s">
        <v>207</v>
      </c>
      <c r="K3" s="687" t="s">
        <v>203</v>
      </c>
      <c r="L3" s="688"/>
      <c r="M3" s="689"/>
      <c r="N3" s="688"/>
      <c r="O3" s="688"/>
      <c r="P3" s="688"/>
      <c r="Q3" s="690" t="s">
        <v>201</v>
      </c>
      <c r="T3" s="572"/>
    </row>
    <row r="4" spans="1:22" ht="16.5" thickBot="1">
      <c r="J4" s="719" t="s">
        <v>206</v>
      </c>
      <c r="K4" s="720"/>
      <c r="L4" s="720"/>
      <c r="M4" s="720"/>
      <c r="N4" s="720"/>
      <c r="O4" s="720"/>
      <c r="P4" s="720"/>
      <c r="Q4" s="721"/>
      <c r="T4" s="572"/>
    </row>
    <row r="5" spans="1:22" ht="34.5" customHeight="1" thickBot="1">
      <c r="B5" s="754" t="s">
        <v>138</v>
      </c>
      <c r="C5" s="754"/>
      <c r="D5" s="755"/>
      <c r="E5" s="756"/>
      <c r="F5" s="757"/>
      <c r="G5" s="709" t="s">
        <v>274</v>
      </c>
      <c r="H5" s="710"/>
      <c r="I5" s="678" t="s">
        <v>200</v>
      </c>
      <c r="J5" s="717" t="s">
        <v>205</v>
      </c>
      <c r="K5" s="717"/>
      <c r="L5" s="717"/>
      <c r="M5" s="717"/>
      <c r="N5" s="717"/>
      <c r="O5" s="717"/>
      <c r="P5" s="717"/>
      <c r="Q5" s="718"/>
      <c r="T5" s="572"/>
    </row>
    <row r="6" spans="1:22" ht="17.45" customHeight="1">
      <c r="B6" s="754"/>
      <c r="C6" s="754"/>
      <c r="D6" s="756"/>
      <c r="E6" s="756"/>
      <c r="F6" s="757"/>
      <c r="G6" s="705" t="s">
        <v>116</v>
      </c>
      <c r="H6" s="706"/>
      <c r="I6" s="679" t="s">
        <v>120</v>
      </c>
      <c r="J6" s="680">
        <v>0.5</v>
      </c>
      <c r="K6" s="680">
        <f>50%+20%</f>
        <v>0.7</v>
      </c>
      <c r="L6" s="681"/>
      <c r="M6" s="682"/>
      <c r="N6" s="681"/>
      <c r="O6" s="681"/>
      <c r="P6" s="681"/>
      <c r="Q6" s="683">
        <f>50%+10%</f>
        <v>0.6</v>
      </c>
      <c r="S6" s="263" t="s">
        <v>44</v>
      </c>
      <c r="T6" s="573"/>
    </row>
    <row r="7" spans="1:22" ht="15.75">
      <c r="B7" s="754"/>
      <c r="C7" s="754"/>
      <c r="D7" s="756"/>
      <c r="E7" s="756"/>
      <c r="F7" s="757"/>
      <c r="G7" s="700" t="s">
        <v>193</v>
      </c>
      <c r="H7" s="701"/>
      <c r="I7" s="684" t="s">
        <v>191</v>
      </c>
      <c r="J7" s="666">
        <v>0.65</v>
      </c>
      <c r="K7" s="666">
        <f>50%+20%+10%</f>
        <v>0.79999999999999993</v>
      </c>
      <c r="L7" s="667"/>
      <c r="M7" s="668"/>
      <c r="N7" s="667"/>
      <c r="O7" s="667"/>
      <c r="P7" s="667"/>
      <c r="Q7" s="673">
        <f>50%+10%+15%</f>
        <v>0.75</v>
      </c>
    </row>
    <row r="8" spans="1:22" ht="15.75">
      <c r="B8" s="754"/>
      <c r="C8" s="754"/>
      <c r="D8" s="756"/>
      <c r="E8" s="756"/>
      <c r="F8" s="757"/>
      <c r="G8" s="700" t="s">
        <v>117</v>
      </c>
      <c r="H8" s="701"/>
      <c r="I8" s="684" t="s">
        <v>121</v>
      </c>
      <c r="J8" s="666">
        <v>0.25</v>
      </c>
      <c r="K8" s="666">
        <f>25%+20%</f>
        <v>0.45</v>
      </c>
      <c r="L8" s="667"/>
      <c r="M8" s="668"/>
      <c r="N8" s="667"/>
      <c r="O8" s="667"/>
      <c r="P8" s="667"/>
      <c r="Q8" s="673">
        <f>25%+10%</f>
        <v>0.35</v>
      </c>
    </row>
    <row r="9" spans="1:22" ht="32.25" thickBot="1">
      <c r="C9" s="574" t="str">
        <f>+PSSA3_1101!A3</f>
        <v xml:space="preserve">Bando ASI No.:  </v>
      </c>
      <c r="D9" s="575"/>
      <c r="G9" s="707" t="s">
        <v>194</v>
      </c>
      <c r="H9" s="708"/>
      <c r="I9" s="685" t="s">
        <v>192</v>
      </c>
      <c r="J9" s="674">
        <v>0.4</v>
      </c>
      <c r="K9" s="674">
        <f>25%+20%+15%</f>
        <v>0.6</v>
      </c>
      <c r="L9" s="669"/>
      <c r="M9" s="675"/>
      <c r="N9" s="676"/>
      <c r="O9" s="676"/>
      <c r="P9" s="676"/>
      <c r="Q9" s="677">
        <f>25%+10%+15%</f>
        <v>0.5</v>
      </c>
      <c r="V9" s="265"/>
    </row>
    <row r="10" spans="1:22" ht="16.5" thickBot="1">
      <c r="C10" s="520" t="str">
        <f>+PSSA3_1101!A4</f>
        <v xml:space="preserve">Proposal N°     </v>
      </c>
      <c r="D10" s="273"/>
      <c r="G10" s="700" t="s">
        <v>279</v>
      </c>
      <c r="H10" s="701"/>
      <c r="I10" s="696" t="s">
        <v>280</v>
      </c>
      <c r="J10" s="702">
        <v>1</v>
      </c>
      <c r="K10" s="703"/>
      <c r="L10" s="703"/>
      <c r="M10" s="703"/>
      <c r="N10" s="703"/>
      <c r="O10" s="703"/>
      <c r="P10" s="703"/>
      <c r="Q10" s="704"/>
    </row>
    <row r="11" spans="1:22" s="262" customFormat="1" ht="45.75" thickBot="1">
      <c r="B11" s="620" t="s">
        <v>122</v>
      </c>
      <c r="C11" s="510" t="s">
        <v>167</v>
      </c>
      <c r="D11" s="758" t="s">
        <v>123</v>
      </c>
      <c r="E11" s="758"/>
      <c r="F11" s="758"/>
      <c r="G11" s="519" t="s">
        <v>124</v>
      </c>
      <c r="H11" s="609" t="s">
        <v>272</v>
      </c>
      <c r="I11" s="519" t="s">
        <v>133</v>
      </c>
      <c r="J11" s="519" t="s">
        <v>125</v>
      </c>
      <c r="K11" s="519" t="s">
        <v>126</v>
      </c>
      <c r="L11" s="519" t="s">
        <v>127</v>
      </c>
      <c r="M11" s="508" t="s">
        <v>128</v>
      </c>
      <c r="N11" s="524" t="s">
        <v>129</v>
      </c>
      <c r="O11" s="525" t="s">
        <v>134</v>
      </c>
      <c r="P11" s="525" t="s">
        <v>130</v>
      </c>
      <c r="Q11" s="509" t="s">
        <v>183</v>
      </c>
      <c r="R11" s="509" t="s">
        <v>182</v>
      </c>
      <c r="S11" s="509" t="s">
        <v>181</v>
      </c>
      <c r="T11" s="519" t="s">
        <v>128</v>
      </c>
      <c r="U11" s="508" t="s">
        <v>273</v>
      </c>
    </row>
    <row r="12" spans="1:22" ht="7.9" customHeight="1" thickBot="1">
      <c r="B12" s="621"/>
      <c r="C12" s="619"/>
      <c r="D12" s="264"/>
      <c r="E12" s="264"/>
      <c r="F12" s="264"/>
      <c r="G12" s="264"/>
      <c r="H12" s="264"/>
      <c r="I12" s="264"/>
      <c r="J12" s="264"/>
      <c r="K12" s="264"/>
      <c r="L12" s="264"/>
      <c r="M12" s="292"/>
      <c r="N12" s="264"/>
      <c r="O12" s="264"/>
      <c r="P12" s="264"/>
      <c r="Q12" s="476"/>
      <c r="R12" s="476"/>
      <c r="S12" s="476"/>
      <c r="T12" s="264"/>
      <c r="U12" s="292"/>
    </row>
    <row r="13" spans="1:22">
      <c r="A13" s="767" t="s">
        <v>236</v>
      </c>
      <c r="B13" s="659">
        <v>1101</v>
      </c>
      <c r="C13" s="749">
        <f>+PSSA3_1101!$F$3</f>
        <v>0</v>
      </c>
      <c r="D13" s="761">
        <f>+PSSA3_1101!$D$7</f>
        <v>0</v>
      </c>
      <c r="E13" s="762"/>
      <c r="F13" s="763"/>
      <c r="G13" s="725"/>
      <c r="H13" s="722"/>
      <c r="I13" s="646">
        <f>+PSSA3_1101!$F$24</f>
        <v>0</v>
      </c>
      <c r="J13" s="647">
        <f>+PSSA3_1101!$F$33+PSSA3_1101!$F$47</f>
        <v>0</v>
      </c>
      <c r="K13" s="647">
        <f>+PSSA3_1101!$F$62</f>
        <v>0</v>
      </c>
      <c r="L13" s="648">
        <v>0</v>
      </c>
      <c r="M13" s="649">
        <f>+K13*L13</f>
        <v>0</v>
      </c>
      <c r="N13" s="650">
        <f>IF(L$106&lt;50%,L13,50%/L$106*L13)</f>
        <v>0</v>
      </c>
      <c r="O13" s="647">
        <f>+N13*K13</f>
        <v>0</v>
      </c>
      <c r="P13" s="647">
        <f>+K13-O13</f>
        <v>0</v>
      </c>
      <c r="Q13" s="651">
        <f>+PSSA3_1101!$H$24</f>
        <v>0</v>
      </c>
      <c r="R13" s="651">
        <f>+PSSA3_1101!$H$33+PSSA3_1101!$H$47</f>
        <v>0</v>
      </c>
      <c r="S13" s="651">
        <f>+PSSA3_1101!$H$62</f>
        <v>0</v>
      </c>
      <c r="T13" s="647">
        <f>+K13-S13</f>
        <v>0</v>
      </c>
      <c r="U13" s="652" t="e">
        <f t="shared" ref="U13:U50" si="0">+T13/K13</f>
        <v>#DIV/0!</v>
      </c>
      <c r="V13" s="642"/>
    </row>
    <row r="14" spans="1:22">
      <c r="A14" s="768" t="s">
        <v>236</v>
      </c>
      <c r="B14" s="659">
        <v>1102</v>
      </c>
      <c r="C14" s="750"/>
      <c r="D14" s="759">
        <f>+PSSA3_1102!$D$7</f>
        <v>0</v>
      </c>
      <c r="E14" s="732"/>
      <c r="F14" s="760"/>
      <c r="G14" s="726"/>
      <c r="H14" s="723"/>
      <c r="I14" s="653">
        <f>+PSSA3_1102!$F$24</f>
        <v>0</v>
      </c>
      <c r="J14" s="266">
        <f>+PSSA3_1102!$F$33+PSSA3_1102!$F$47</f>
        <v>0</v>
      </c>
      <c r="K14" s="266">
        <f>+PSSA3_1102!$F$62</f>
        <v>0</v>
      </c>
      <c r="L14" s="276">
        <v>0</v>
      </c>
      <c r="M14" s="293">
        <f>+K14*L14</f>
        <v>0</v>
      </c>
      <c r="N14" s="290">
        <f>IF(L$106&lt;50%,L14,50%/L$106*L14)</f>
        <v>0</v>
      </c>
      <c r="O14" s="266">
        <f>+N14*K14</f>
        <v>0</v>
      </c>
      <c r="P14" s="266">
        <f>+K14-O14</f>
        <v>0</v>
      </c>
      <c r="Q14" s="477">
        <f>+PSSA3_1102!$H$24</f>
        <v>0</v>
      </c>
      <c r="R14" s="477">
        <f>+PSSA3_1102!$H$33+PSSA3_1102!$H$47</f>
        <v>0</v>
      </c>
      <c r="S14" s="477">
        <f>+PSSA3_1102!$H$62</f>
        <v>0</v>
      </c>
      <c r="T14" s="266">
        <f t="shared" ref="T14:T106" si="1">+K14-S14</f>
        <v>0</v>
      </c>
      <c r="U14" s="526" t="e">
        <f t="shared" si="0"/>
        <v>#DIV/0!</v>
      </c>
      <c r="V14" s="642"/>
    </row>
    <row r="15" spans="1:22">
      <c r="A15" s="768" t="s">
        <v>236</v>
      </c>
      <c r="B15" s="659">
        <v>1103</v>
      </c>
      <c r="C15" s="750"/>
      <c r="D15" s="759">
        <f>+PSSA3_1103!$D$7</f>
        <v>0</v>
      </c>
      <c r="E15" s="732"/>
      <c r="F15" s="760"/>
      <c r="G15" s="726"/>
      <c r="H15" s="723"/>
      <c r="I15" s="653">
        <f>+PSSA3_1103!$F$24</f>
        <v>0</v>
      </c>
      <c r="J15" s="266">
        <f>+PSSA3_1103!$F$33+PSSA3_1103!$F$47</f>
        <v>0</v>
      </c>
      <c r="K15" s="266">
        <f>+PSSA3_1103!$F$62</f>
        <v>0</v>
      </c>
      <c r="L15" s="276">
        <v>0</v>
      </c>
      <c r="M15" s="293">
        <f>+K15*L15</f>
        <v>0</v>
      </c>
      <c r="N15" s="290">
        <f>IF(L$106&lt;50%,L15,50%/L$106*L15)</f>
        <v>0</v>
      </c>
      <c r="O15" s="266">
        <f>+N15*K15</f>
        <v>0</v>
      </c>
      <c r="P15" s="266">
        <f>+K15-O15</f>
        <v>0</v>
      </c>
      <c r="Q15" s="477">
        <f>+PSSA3_1103!$H$24</f>
        <v>0</v>
      </c>
      <c r="R15" s="477">
        <f>+PSSA3_1103!$H$33+PSSA3_1103!$H$47</f>
        <v>0</v>
      </c>
      <c r="S15" s="477">
        <f>+PSSA3_1103!$H$62</f>
        <v>0</v>
      </c>
      <c r="T15" s="266">
        <f t="shared" si="1"/>
        <v>0</v>
      </c>
      <c r="U15" s="526" t="e">
        <f t="shared" si="0"/>
        <v>#DIV/0!</v>
      </c>
      <c r="V15" s="642"/>
    </row>
    <row r="16" spans="1:22" ht="15.75" thickBot="1">
      <c r="A16" s="768" t="s">
        <v>236</v>
      </c>
      <c r="B16" s="659">
        <v>1104</v>
      </c>
      <c r="C16" s="751"/>
      <c r="D16" s="735">
        <f>+PSSA3_1104!$D$7</f>
        <v>0</v>
      </c>
      <c r="E16" s="736"/>
      <c r="F16" s="737"/>
      <c r="G16" s="727"/>
      <c r="H16" s="724"/>
      <c r="I16" s="653">
        <f>+PSSA3_1104!$F$24</f>
        <v>0</v>
      </c>
      <c r="J16" s="266">
        <f>+PSSA3_1104!$F$33+PSSA3_1104!$F$47</f>
        <v>0</v>
      </c>
      <c r="K16" s="266">
        <f>+PSSA3_1104!$F$62</f>
        <v>0</v>
      </c>
      <c r="L16" s="276">
        <v>0</v>
      </c>
      <c r="M16" s="294">
        <f>+K16*L16</f>
        <v>0</v>
      </c>
      <c r="N16" s="291">
        <f>IF(L$106&lt;50%,L16,50%/L$106*L16)</f>
        <v>0</v>
      </c>
      <c r="O16" s="267">
        <f>+N16*K16</f>
        <v>0</v>
      </c>
      <c r="P16" s="267">
        <f>+K16-O16</f>
        <v>0</v>
      </c>
      <c r="Q16" s="477">
        <f>+PSSA3_1104!$H$24</f>
        <v>0</v>
      </c>
      <c r="R16" s="477">
        <f>+PSSA3_1104!$H$33+PSSA3_1104!$H$47</f>
        <v>0</v>
      </c>
      <c r="S16" s="477">
        <f>+PSSA3_1104!$H$62</f>
        <v>0</v>
      </c>
      <c r="T16" s="266">
        <f t="shared" si="1"/>
        <v>0</v>
      </c>
      <c r="U16" s="526" t="e">
        <f t="shared" si="0"/>
        <v>#DIV/0!</v>
      </c>
      <c r="V16" s="642"/>
    </row>
    <row r="17" spans="1:21" s="262" customFormat="1" ht="19.899999999999999" customHeight="1" thickBot="1">
      <c r="A17" s="768"/>
      <c r="B17" s="622"/>
      <c r="C17" s="660" t="s">
        <v>155</v>
      </c>
      <c r="D17" s="734"/>
      <c r="E17" s="730"/>
      <c r="F17" s="731"/>
      <c r="G17" s="643"/>
      <c r="H17" s="625"/>
      <c r="I17" s="522">
        <f>SUM(I13:I16)</f>
        <v>0</v>
      </c>
      <c r="J17" s="268">
        <f>SUM(J13:J16)</f>
        <v>0</v>
      </c>
      <c r="K17" s="268">
        <f>SUM(K13:K16)</f>
        <v>0</v>
      </c>
      <c r="L17" s="274"/>
      <c r="M17" s="289"/>
      <c r="N17" s="275"/>
      <c r="O17" s="268">
        <f>SUM(O13:O16)</f>
        <v>0</v>
      </c>
      <c r="P17" s="269">
        <f>SUM(P13:P16)</f>
        <v>0</v>
      </c>
      <c r="Q17" s="478">
        <f>SUM(Q13:Q16)</f>
        <v>0</v>
      </c>
      <c r="R17" s="478">
        <f>SUM(R13:R16)</f>
        <v>0</v>
      </c>
      <c r="S17" s="478">
        <f>SUM(S13:S16)</f>
        <v>0</v>
      </c>
      <c r="T17" s="268">
        <f t="shared" si="1"/>
        <v>0</v>
      </c>
      <c r="U17" s="523" t="e">
        <f t="shared" si="0"/>
        <v>#DIV/0!</v>
      </c>
    </row>
    <row r="18" spans="1:21">
      <c r="A18" s="768" t="s">
        <v>236</v>
      </c>
      <c r="B18" s="659">
        <v>2101</v>
      </c>
      <c r="C18" s="752">
        <f>+C13</f>
        <v>0</v>
      </c>
      <c r="D18" s="764">
        <f>+PSSA3_2101!$D$7</f>
        <v>0</v>
      </c>
      <c r="E18" s="765"/>
      <c r="F18" s="766"/>
      <c r="G18" s="725"/>
      <c r="H18" s="722"/>
      <c r="I18" s="653">
        <f>+PSSA3_2101!$F$24</f>
        <v>0</v>
      </c>
      <c r="J18" s="266">
        <f>+PSSA3_2101!$F$33+PSSA3_2101!$F$47</f>
        <v>0</v>
      </c>
      <c r="K18" s="266">
        <f>+PSSA3_2101!$F$62</f>
        <v>0</v>
      </c>
      <c r="L18" s="276">
        <v>0</v>
      </c>
      <c r="M18" s="293">
        <f>+K18*L18</f>
        <v>0</v>
      </c>
      <c r="N18" s="290">
        <f>IF(L$106&lt;50%,L18,50%/L$106*L18)</f>
        <v>0</v>
      </c>
      <c r="O18" s="266">
        <f>+N18*K18</f>
        <v>0</v>
      </c>
      <c r="P18" s="266">
        <f>+K18-O18</f>
        <v>0</v>
      </c>
      <c r="Q18" s="477">
        <f>+PSSA3_2101!$H$24</f>
        <v>0</v>
      </c>
      <c r="R18" s="477">
        <f>+PSSA3_2101!$H$33+PSSA3_2101!$H$47</f>
        <v>0</v>
      </c>
      <c r="S18" s="477">
        <f>+PSSA3_2101!$H$62</f>
        <v>0</v>
      </c>
      <c r="T18" s="266">
        <f t="shared" si="1"/>
        <v>0</v>
      </c>
      <c r="U18" s="526" t="e">
        <f t="shared" si="0"/>
        <v>#DIV/0!</v>
      </c>
    </row>
    <row r="19" spans="1:21">
      <c r="A19" s="768" t="s">
        <v>236</v>
      </c>
      <c r="B19" s="659">
        <v>2102</v>
      </c>
      <c r="C19" s="750"/>
      <c r="D19" s="759">
        <f>+PSSA3_2102!$D$7</f>
        <v>0</v>
      </c>
      <c r="E19" s="732"/>
      <c r="F19" s="760"/>
      <c r="G19" s="726"/>
      <c r="H19" s="723"/>
      <c r="I19" s="653">
        <f>+PSSA3_2102!$F$24</f>
        <v>0</v>
      </c>
      <c r="J19" s="266">
        <f>+PSSA3_2102!$F$33+PSSA3_2102!$F$47</f>
        <v>0</v>
      </c>
      <c r="K19" s="266">
        <f>+PSSA3_2102!$F$62</f>
        <v>0</v>
      </c>
      <c r="L19" s="276">
        <v>0</v>
      </c>
      <c r="M19" s="293">
        <f>+K19*L19</f>
        <v>0</v>
      </c>
      <c r="N19" s="290">
        <f>IF(L$106&lt;50%,L19,50%/L$106*L19)</f>
        <v>0</v>
      </c>
      <c r="O19" s="266">
        <f>+N19*K19</f>
        <v>0</v>
      </c>
      <c r="P19" s="266">
        <f>+K19-O19</f>
        <v>0</v>
      </c>
      <c r="Q19" s="477">
        <f>+PSSA3_2102!$H$24</f>
        <v>0</v>
      </c>
      <c r="R19" s="477">
        <f>+PSSA3_2102!$H$33+PSSA3_2102!$H$47</f>
        <v>0</v>
      </c>
      <c r="S19" s="477">
        <f>+PSSA3_2102!$H$62</f>
        <v>0</v>
      </c>
      <c r="T19" s="266">
        <f t="shared" si="1"/>
        <v>0</v>
      </c>
      <c r="U19" s="526" t="e">
        <f t="shared" si="0"/>
        <v>#DIV/0!</v>
      </c>
    </row>
    <row r="20" spans="1:21">
      <c r="A20" s="768" t="s">
        <v>236</v>
      </c>
      <c r="B20" s="659">
        <v>2103</v>
      </c>
      <c r="C20" s="750"/>
      <c r="D20" s="759">
        <f>+PSSA3_2103!$D$7</f>
        <v>0</v>
      </c>
      <c r="E20" s="732"/>
      <c r="F20" s="760"/>
      <c r="G20" s="726"/>
      <c r="H20" s="723"/>
      <c r="I20" s="653">
        <f>+PSSA3_2103!$F$24</f>
        <v>0</v>
      </c>
      <c r="J20" s="266">
        <f>+PSSA3_2103!$F$33+PSSA3_2103!$F$47</f>
        <v>0</v>
      </c>
      <c r="K20" s="266">
        <f>+PSSA3_2103!$F$62</f>
        <v>0</v>
      </c>
      <c r="L20" s="276">
        <v>0</v>
      </c>
      <c r="M20" s="293">
        <f>+K20*L20</f>
        <v>0</v>
      </c>
      <c r="N20" s="290">
        <f>IF(L$106&lt;50%,L20,50%/L$106*L20)</f>
        <v>0</v>
      </c>
      <c r="O20" s="266">
        <f>+N20*K20</f>
        <v>0</v>
      </c>
      <c r="P20" s="266">
        <f>+K20-O20</f>
        <v>0</v>
      </c>
      <c r="Q20" s="477">
        <f>+PSSA3_2103!$H$24</f>
        <v>0</v>
      </c>
      <c r="R20" s="477">
        <f>+PSSA3_2103!$H$33+PSSA3_2103!$H$47</f>
        <v>0</v>
      </c>
      <c r="S20" s="477">
        <f>+PSSA3_2103!$H$62</f>
        <v>0</v>
      </c>
      <c r="T20" s="266">
        <f t="shared" si="1"/>
        <v>0</v>
      </c>
      <c r="U20" s="526" t="e">
        <f t="shared" si="0"/>
        <v>#DIV/0!</v>
      </c>
    </row>
    <row r="21" spans="1:21" ht="15.75" thickBot="1">
      <c r="A21" s="769" t="s">
        <v>236</v>
      </c>
      <c r="B21" s="659">
        <v>2104</v>
      </c>
      <c r="C21" s="751"/>
      <c r="D21" s="735">
        <f>+PSSA3_2104!$D$7</f>
        <v>0</v>
      </c>
      <c r="E21" s="736"/>
      <c r="F21" s="737"/>
      <c r="G21" s="727"/>
      <c r="H21" s="724"/>
      <c r="I21" s="653">
        <f>+PSSA3_2104!$F$24</f>
        <v>0</v>
      </c>
      <c r="J21" s="266">
        <f>+PSSA3_2104!$F$33+PSSA3_2104!$F$47</f>
        <v>0</v>
      </c>
      <c r="K21" s="266">
        <f>+PSSA3_2104!$F$62</f>
        <v>0</v>
      </c>
      <c r="L21" s="276">
        <v>0</v>
      </c>
      <c r="M21" s="293">
        <f>+K21*L21</f>
        <v>0</v>
      </c>
      <c r="N21" s="290">
        <f>IF(L$106&lt;50%,L21,50%/L$106*L21)</f>
        <v>0</v>
      </c>
      <c r="O21" s="266">
        <f>+N21*K21</f>
        <v>0</v>
      </c>
      <c r="P21" s="266">
        <f>+K21-O21</f>
        <v>0</v>
      </c>
      <c r="Q21" s="477">
        <f>+PSSA3_2104!$H$24</f>
        <v>0</v>
      </c>
      <c r="R21" s="477">
        <f>+PSSA3_2104!$H$33+PSSA3_2104!$H$47</f>
        <v>0</v>
      </c>
      <c r="S21" s="477">
        <f>+PSSA3_2104!$H$62</f>
        <v>0</v>
      </c>
      <c r="T21" s="266">
        <f t="shared" si="1"/>
        <v>0</v>
      </c>
      <c r="U21" s="526" t="e">
        <f t="shared" si="0"/>
        <v>#DIV/0!</v>
      </c>
    </row>
    <row r="22" spans="1:21" s="262" customFormat="1" ht="19.899999999999999" customHeight="1" thickBot="1">
      <c r="B22" s="624"/>
      <c r="C22" s="660" t="s">
        <v>156</v>
      </c>
      <c r="D22" s="734"/>
      <c r="E22" s="730"/>
      <c r="F22" s="731"/>
      <c r="G22" s="643"/>
      <c r="H22" s="625"/>
      <c r="I22" s="522">
        <f>SUM(I18:I21)</f>
        <v>0</v>
      </c>
      <c r="J22" s="268">
        <f>SUM(J18:J21)</f>
        <v>0</v>
      </c>
      <c r="K22" s="268">
        <f>SUM(K18:K21)</f>
        <v>0</v>
      </c>
      <c r="L22" s="274"/>
      <c r="M22" s="289"/>
      <c r="N22" s="275"/>
      <c r="O22" s="268">
        <f>SUM(O18:O21)</f>
        <v>0</v>
      </c>
      <c r="P22" s="269">
        <f>SUM(P18:P21)</f>
        <v>0</v>
      </c>
      <c r="Q22" s="478">
        <f>SUM(Q18:Q21)</f>
        <v>0</v>
      </c>
      <c r="R22" s="478">
        <f>SUM(R18:R21)</f>
        <v>0</v>
      </c>
      <c r="S22" s="478">
        <f>SUM(S18:S21)</f>
        <v>0</v>
      </c>
      <c r="T22" s="268">
        <f t="shared" si="1"/>
        <v>0</v>
      </c>
      <c r="U22" s="523" t="e">
        <f t="shared" si="0"/>
        <v>#DIV/0!</v>
      </c>
    </row>
    <row r="23" spans="1:21" s="262" customFormat="1" ht="19.899999999999999" customHeight="1" thickBot="1">
      <c r="A23" s="626" t="s">
        <v>243</v>
      </c>
      <c r="B23" s="627"/>
      <c r="C23" s="645" t="s">
        <v>242</v>
      </c>
      <c r="D23" s="728"/>
      <c r="E23" s="728"/>
      <c r="F23" s="728"/>
      <c r="G23" s="728"/>
      <c r="H23" s="729"/>
      <c r="I23" s="628">
        <f t="shared" ref="I23:S23" si="2">+I17+I22</f>
        <v>0</v>
      </c>
      <c r="J23" s="628">
        <f t="shared" si="2"/>
        <v>0</v>
      </c>
      <c r="K23" s="628">
        <f t="shared" si="2"/>
        <v>0</v>
      </c>
      <c r="L23" s="628">
        <f t="shared" si="2"/>
        <v>0</v>
      </c>
      <c r="M23" s="628">
        <f t="shared" si="2"/>
        <v>0</v>
      </c>
      <c r="N23" s="628">
        <f t="shared" si="2"/>
        <v>0</v>
      </c>
      <c r="O23" s="628">
        <f t="shared" si="2"/>
        <v>0</v>
      </c>
      <c r="P23" s="628">
        <f t="shared" si="2"/>
        <v>0</v>
      </c>
      <c r="Q23" s="629">
        <f t="shared" si="2"/>
        <v>0</v>
      </c>
      <c r="R23" s="629">
        <f t="shared" si="2"/>
        <v>0</v>
      </c>
      <c r="S23" s="629">
        <f t="shared" si="2"/>
        <v>0</v>
      </c>
      <c r="T23" s="630">
        <f t="shared" ref="T23" si="3">+K23-S23</f>
        <v>0</v>
      </c>
      <c r="U23" s="631" t="e">
        <f t="shared" si="0"/>
        <v>#DIV/0!</v>
      </c>
    </row>
    <row r="24" spans="1:21">
      <c r="A24" s="767" t="s">
        <v>237</v>
      </c>
      <c r="B24" s="659">
        <v>3101</v>
      </c>
      <c r="C24" s="738">
        <f>+PSSA3_3101!$F$3</f>
        <v>0</v>
      </c>
      <c r="D24" s="732">
        <f>+PSSA3_3101!$D$7</f>
        <v>0</v>
      </c>
      <c r="E24" s="732"/>
      <c r="F24" s="733"/>
      <c r="G24" s="725"/>
      <c r="H24" s="722"/>
      <c r="I24" s="653">
        <f>+PSSA3_3101!$F$24</f>
        <v>0</v>
      </c>
      <c r="J24" s="266">
        <f>+PSSA3_3101!$F$33+PSSA3_3101!$F$47</f>
        <v>0</v>
      </c>
      <c r="K24" s="266">
        <f>+PSSA3_3101!$F$62</f>
        <v>0</v>
      </c>
      <c r="L24" s="276">
        <v>0</v>
      </c>
      <c r="M24" s="293">
        <f>+K24*L24</f>
        <v>0</v>
      </c>
      <c r="N24" s="290">
        <f>IF(L$106&lt;50%,L24,50%/L$106*L24)</f>
        <v>0</v>
      </c>
      <c r="O24" s="266">
        <f>+N24*K24</f>
        <v>0</v>
      </c>
      <c r="P24" s="266">
        <f>+K24-O24</f>
        <v>0</v>
      </c>
      <c r="Q24" s="477">
        <f>+PSSA3_3101!$H$24</f>
        <v>0</v>
      </c>
      <c r="R24" s="477">
        <f>+PSSA3_3101!$H$33+PSSA3_3101!$H$47</f>
        <v>0</v>
      </c>
      <c r="S24" s="477">
        <f>+PSSA3_3101!$H$62</f>
        <v>0</v>
      </c>
      <c r="T24" s="266">
        <f t="shared" si="1"/>
        <v>0</v>
      </c>
      <c r="U24" s="526" t="e">
        <f t="shared" si="0"/>
        <v>#DIV/0!</v>
      </c>
    </row>
    <row r="25" spans="1:21">
      <c r="A25" s="768" t="s">
        <v>237</v>
      </c>
      <c r="B25" s="659">
        <v>3102</v>
      </c>
      <c r="C25" s="739"/>
      <c r="D25" s="732">
        <f>+PSSA3_3102!$D$7</f>
        <v>0</v>
      </c>
      <c r="E25" s="732"/>
      <c r="F25" s="733"/>
      <c r="G25" s="726"/>
      <c r="H25" s="723"/>
      <c r="I25" s="653">
        <f>+PSSA3_3102!$F$24</f>
        <v>0</v>
      </c>
      <c r="J25" s="266">
        <f>+PSSA3_3102!$F$33+PSSA3_3102!$F$47</f>
        <v>0</v>
      </c>
      <c r="K25" s="266">
        <f>+PSSA3_3102!$F$62</f>
        <v>0</v>
      </c>
      <c r="L25" s="276">
        <v>0</v>
      </c>
      <c r="M25" s="293">
        <f>+K25*L25</f>
        <v>0</v>
      </c>
      <c r="N25" s="290">
        <f>IF(L$106&lt;50%,L25,50%/L$106*L25)</f>
        <v>0</v>
      </c>
      <c r="O25" s="266">
        <f>+N25*K25</f>
        <v>0</v>
      </c>
      <c r="P25" s="266">
        <f>+K25-O25</f>
        <v>0</v>
      </c>
      <c r="Q25" s="477">
        <f>+PSSA3_3102!$H$24</f>
        <v>0</v>
      </c>
      <c r="R25" s="477">
        <f>+PSSA3_3102!$H$33+PSSA3_3102!$H$47</f>
        <v>0</v>
      </c>
      <c r="S25" s="477">
        <f>+PSSA3_3102!$H$62</f>
        <v>0</v>
      </c>
      <c r="T25" s="266">
        <f t="shared" si="1"/>
        <v>0</v>
      </c>
      <c r="U25" s="526" t="e">
        <f t="shared" si="0"/>
        <v>#DIV/0!</v>
      </c>
    </row>
    <row r="26" spans="1:21">
      <c r="A26" s="768" t="s">
        <v>237</v>
      </c>
      <c r="B26" s="659">
        <v>3103</v>
      </c>
      <c r="C26" s="739"/>
      <c r="D26" s="732">
        <f>+PSSA3_3103!$D$7</f>
        <v>0</v>
      </c>
      <c r="E26" s="732"/>
      <c r="F26" s="733"/>
      <c r="G26" s="726"/>
      <c r="H26" s="723"/>
      <c r="I26" s="653">
        <f>+PSSA3_3103!$F$24</f>
        <v>0</v>
      </c>
      <c r="J26" s="266">
        <f>+PSSA3_3103!$F$33+PSSA3_3103!$F$47</f>
        <v>0</v>
      </c>
      <c r="K26" s="266">
        <f>+PSSA3_3103!$F$62</f>
        <v>0</v>
      </c>
      <c r="L26" s="276">
        <v>0</v>
      </c>
      <c r="M26" s="293">
        <f>+K26*L26</f>
        <v>0</v>
      </c>
      <c r="N26" s="290">
        <f>IF(L$106&lt;50%,L26,50%/L$106*L26)</f>
        <v>0</v>
      </c>
      <c r="O26" s="266">
        <f>+N26*K26</f>
        <v>0</v>
      </c>
      <c r="P26" s="266">
        <f>+K26-O26</f>
        <v>0</v>
      </c>
      <c r="Q26" s="477">
        <f>+PSSA3_3103!$H$24</f>
        <v>0</v>
      </c>
      <c r="R26" s="477">
        <f>+PSSA3_3103!$H$33+PSSA3_3103!$H$47</f>
        <v>0</v>
      </c>
      <c r="S26" s="477">
        <f>+PSSA3_3103!$H$62</f>
        <v>0</v>
      </c>
      <c r="T26" s="266">
        <f t="shared" si="1"/>
        <v>0</v>
      </c>
      <c r="U26" s="526" t="e">
        <f t="shared" si="0"/>
        <v>#DIV/0!</v>
      </c>
    </row>
    <row r="27" spans="1:21" ht="15.75" thickBot="1">
      <c r="A27" s="768" t="s">
        <v>237</v>
      </c>
      <c r="B27" s="659">
        <v>3104</v>
      </c>
      <c r="C27" s="740"/>
      <c r="D27" s="736">
        <f>+PSSA3_3104!$D$7</f>
        <v>0</v>
      </c>
      <c r="E27" s="736"/>
      <c r="F27" s="748"/>
      <c r="G27" s="727"/>
      <c r="H27" s="724"/>
      <c r="I27" s="653">
        <f>+PSSA3_3104!$F$24</f>
        <v>0</v>
      </c>
      <c r="J27" s="266">
        <f>+PSSA3_3104!$F$33+PSSA3_3104!$F$47</f>
        <v>0</v>
      </c>
      <c r="K27" s="266">
        <f>+PSSA3_3104!$F$62</f>
        <v>0</v>
      </c>
      <c r="L27" s="276">
        <v>0</v>
      </c>
      <c r="M27" s="293">
        <f>+K27*L27</f>
        <v>0</v>
      </c>
      <c r="N27" s="290">
        <f>IF(L$106&lt;50%,L27,50%/L$106*L27)</f>
        <v>0</v>
      </c>
      <c r="O27" s="266">
        <f>+N27*K27</f>
        <v>0</v>
      </c>
      <c r="P27" s="266">
        <f>+K27-O27</f>
        <v>0</v>
      </c>
      <c r="Q27" s="477">
        <f>+PSSA3_3104!$H$24</f>
        <v>0</v>
      </c>
      <c r="R27" s="477">
        <f>+PSSA3_3104!$H$33+PSSA3_3104!$H$47</f>
        <v>0</v>
      </c>
      <c r="S27" s="477">
        <f>+PSSA3_3104!$H$62</f>
        <v>0</v>
      </c>
      <c r="T27" s="266">
        <f t="shared" si="1"/>
        <v>0</v>
      </c>
      <c r="U27" s="526" t="e">
        <f t="shared" si="0"/>
        <v>#DIV/0!</v>
      </c>
    </row>
    <row r="28" spans="1:21" s="262" customFormat="1" ht="19.899999999999999" customHeight="1" thickBot="1">
      <c r="A28" s="768"/>
      <c r="B28" s="622"/>
      <c r="C28" s="660" t="s">
        <v>157</v>
      </c>
      <c r="D28" s="730"/>
      <c r="E28" s="730"/>
      <c r="F28" s="731"/>
      <c r="G28" s="625"/>
      <c r="H28" s="644"/>
      <c r="I28" s="522">
        <f>SUM(I24:I27)</f>
        <v>0</v>
      </c>
      <c r="J28" s="268">
        <f>SUM(J24:J27)</f>
        <v>0</v>
      </c>
      <c r="K28" s="268">
        <f>SUM(K24:K27)</f>
        <v>0</v>
      </c>
      <c r="L28" s="274"/>
      <c r="M28" s="289"/>
      <c r="N28" s="275"/>
      <c r="O28" s="268">
        <f>SUM(O24:O27)</f>
        <v>0</v>
      </c>
      <c r="P28" s="269">
        <f>SUM(P24:P27)</f>
        <v>0</v>
      </c>
      <c r="Q28" s="478">
        <f>SUM(Q24:Q27)</f>
        <v>0</v>
      </c>
      <c r="R28" s="478">
        <f>SUM(R24:R27)</f>
        <v>0</v>
      </c>
      <c r="S28" s="478">
        <f>SUM(S24:S27)</f>
        <v>0</v>
      </c>
      <c r="T28" s="268">
        <f t="shared" si="1"/>
        <v>0</v>
      </c>
      <c r="U28" s="523" t="e">
        <f t="shared" si="0"/>
        <v>#DIV/0!</v>
      </c>
    </row>
    <row r="29" spans="1:21">
      <c r="A29" s="768" t="s">
        <v>237</v>
      </c>
      <c r="B29" s="659">
        <v>4101</v>
      </c>
      <c r="C29" s="738">
        <f>+C24</f>
        <v>0</v>
      </c>
      <c r="D29" s="732">
        <f>+PSSA3_4101!$D$7</f>
        <v>0</v>
      </c>
      <c r="E29" s="732"/>
      <c r="F29" s="733"/>
      <c r="G29" s="725"/>
      <c r="H29" s="722"/>
      <c r="I29" s="653">
        <f>+PSSA3_4101!$F$24</f>
        <v>0</v>
      </c>
      <c r="J29" s="266">
        <f>+PSSA3_4101!$F$33+PSSA3_4101!$F$47</f>
        <v>0</v>
      </c>
      <c r="K29" s="266">
        <f>+PSSA3_4101!$F$62</f>
        <v>0</v>
      </c>
      <c r="L29" s="276">
        <v>0</v>
      </c>
      <c r="M29" s="293">
        <f>+K29*L29</f>
        <v>0</v>
      </c>
      <c r="N29" s="290">
        <f>IF(L$106&lt;50%,L29,50%/L$106*L29)</f>
        <v>0</v>
      </c>
      <c r="O29" s="266">
        <f>+N29*K29</f>
        <v>0</v>
      </c>
      <c r="P29" s="266">
        <f>+K29-O29</f>
        <v>0</v>
      </c>
      <c r="Q29" s="477">
        <f>+PSSA3_4101!$H$24</f>
        <v>0</v>
      </c>
      <c r="R29" s="477">
        <f>+PSSA3_4101!$H$33+PSSA3_4101!$H$47</f>
        <v>0</v>
      </c>
      <c r="S29" s="477">
        <f>+PSSA3_4101!$H$62</f>
        <v>0</v>
      </c>
      <c r="T29" s="266">
        <f t="shared" si="1"/>
        <v>0</v>
      </c>
      <c r="U29" s="526" t="e">
        <f t="shared" si="0"/>
        <v>#DIV/0!</v>
      </c>
    </row>
    <row r="30" spans="1:21">
      <c r="A30" s="768" t="s">
        <v>237</v>
      </c>
      <c r="B30" s="659">
        <v>4102</v>
      </c>
      <c r="C30" s="739"/>
      <c r="D30" s="732">
        <f>+PSSA3_4102!$D$7</f>
        <v>0</v>
      </c>
      <c r="E30" s="732"/>
      <c r="F30" s="733"/>
      <c r="G30" s="726"/>
      <c r="H30" s="723"/>
      <c r="I30" s="653">
        <f>+PSSA3_4102!$F$24</f>
        <v>0</v>
      </c>
      <c r="J30" s="266">
        <f>+PSSA3_4102!$F$33+PSSA3_4102!$F$47</f>
        <v>0</v>
      </c>
      <c r="K30" s="266">
        <f>+PSSA3_4102!$F$62</f>
        <v>0</v>
      </c>
      <c r="L30" s="276">
        <v>0</v>
      </c>
      <c r="M30" s="293">
        <f>+K30*L30</f>
        <v>0</v>
      </c>
      <c r="N30" s="290">
        <f>IF(L$106&lt;50%,L30,50%/L$106*L30)</f>
        <v>0</v>
      </c>
      <c r="O30" s="266">
        <f>+N30*K30</f>
        <v>0</v>
      </c>
      <c r="P30" s="266">
        <f>+K30-O30</f>
        <v>0</v>
      </c>
      <c r="Q30" s="477">
        <f>+PSSA3_4102!$H$24</f>
        <v>0</v>
      </c>
      <c r="R30" s="477">
        <f>+PSSA3_4102!$H$33+PSSA3_4102!$H$47</f>
        <v>0</v>
      </c>
      <c r="S30" s="477">
        <f>+PSSA3_4102!$H$62</f>
        <v>0</v>
      </c>
      <c r="T30" s="266">
        <f t="shared" si="1"/>
        <v>0</v>
      </c>
      <c r="U30" s="526" t="e">
        <f t="shared" si="0"/>
        <v>#DIV/0!</v>
      </c>
    </row>
    <row r="31" spans="1:21">
      <c r="A31" s="768" t="s">
        <v>237</v>
      </c>
      <c r="B31" s="659">
        <v>4103</v>
      </c>
      <c r="C31" s="739"/>
      <c r="D31" s="732">
        <f>+PSSA3_4103!$D$7</f>
        <v>0</v>
      </c>
      <c r="E31" s="732"/>
      <c r="F31" s="733"/>
      <c r="G31" s="726"/>
      <c r="H31" s="723"/>
      <c r="I31" s="653">
        <f>+PSSA3_4103!$F$24</f>
        <v>0</v>
      </c>
      <c r="J31" s="266">
        <f>+PSSA3_4103!$F$33+PSSA3_4103!$F$47</f>
        <v>0</v>
      </c>
      <c r="K31" s="266">
        <f>+PSSA3_4103!$F$62</f>
        <v>0</v>
      </c>
      <c r="L31" s="276">
        <v>0</v>
      </c>
      <c r="M31" s="293">
        <f>+K31*L31</f>
        <v>0</v>
      </c>
      <c r="N31" s="290">
        <f>IF(L$106&lt;50%,L31,50%/L$106*L31)</f>
        <v>0</v>
      </c>
      <c r="O31" s="266">
        <f>+N31*K31</f>
        <v>0</v>
      </c>
      <c r="P31" s="266">
        <f>+K31-O31</f>
        <v>0</v>
      </c>
      <c r="Q31" s="477">
        <f>+PSSA3_4103!$H$24</f>
        <v>0</v>
      </c>
      <c r="R31" s="477">
        <f>+PSSA3_4103!$H$33+PSSA3_4103!$H$47</f>
        <v>0</v>
      </c>
      <c r="S31" s="477">
        <f>+PSSA3_4103!$H$62</f>
        <v>0</v>
      </c>
      <c r="T31" s="266">
        <f t="shared" si="1"/>
        <v>0</v>
      </c>
      <c r="U31" s="526" t="e">
        <f t="shared" si="0"/>
        <v>#DIV/0!</v>
      </c>
    </row>
    <row r="32" spans="1:21" ht="15.75" thickBot="1">
      <c r="A32" s="769" t="s">
        <v>237</v>
      </c>
      <c r="B32" s="659">
        <v>4104</v>
      </c>
      <c r="C32" s="740"/>
      <c r="D32" s="736">
        <f>+PSSA3_4104!$D$7</f>
        <v>0</v>
      </c>
      <c r="E32" s="736"/>
      <c r="F32" s="748"/>
      <c r="G32" s="727"/>
      <c r="H32" s="724"/>
      <c r="I32" s="653">
        <f>+PSSA3_4104!$F$24</f>
        <v>0</v>
      </c>
      <c r="J32" s="266">
        <f>+PSSA3_4104!$F$33+PSSA3_4104!$F$47</f>
        <v>0</v>
      </c>
      <c r="K32" s="266">
        <f>+PSSA3_4104!$F$62</f>
        <v>0</v>
      </c>
      <c r="L32" s="276">
        <v>0</v>
      </c>
      <c r="M32" s="293">
        <f>+K32*L32</f>
        <v>0</v>
      </c>
      <c r="N32" s="290">
        <f>IF(L$106&lt;50%,L32,50%/L$106*L32)</f>
        <v>0</v>
      </c>
      <c r="O32" s="266">
        <f>+N32*K32</f>
        <v>0</v>
      </c>
      <c r="P32" s="266">
        <f>+K32-O32</f>
        <v>0</v>
      </c>
      <c r="Q32" s="477">
        <f>+PSSA3_4104!$H$24</f>
        <v>0</v>
      </c>
      <c r="R32" s="477">
        <f>+PSSA3_4104!$H$33+PSSA3_4104!$H$47</f>
        <v>0</v>
      </c>
      <c r="S32" s="477">
        <f>+PSSA3_4104!$H$62</f>
        <v>0</v>
      </c>
      <c r="T32" s="266">
        <f t="shared" si="1"/>
        <v>0</v>
      </c>
      <c r="U32" s="526" t="e">
        <f t="shared" si="0"/>
        <v>#DIV/0!</v>
      </c>
    </row>
    <row r="33" spans="1:21" s="262" customFormat="1" ht="19.899999999999999" customHeight="1" thickBot="1">
      <c r="B33" s="622"/>
      <c r="C33" s="660" t="s">
        <v>158</v>
      </c>
      <c r="D33" s="730"/>
      <c r="E33" s="730"/>
      <c r="F33" s="731"/>
      <c r="G33" s="643"/>
      <c r="H33" s="625"/>
      <c r="I33" s="522">
        <f>SUM(I29:I32)</f>
        <v>0</v>
      </c>
      <c r="J33" s="268">
        <f>SUM(J29:J32)</f>
        <v>0</v>
      </c>
      <c r="K33" s="268">
        <f>SUM(K29:K32)</f>
        <v>0</v>
      </c>
      <c r="L33" s="274"/>
      <c r="M33" s="289"/>
      <c r="N33" s="275"/>
      <c r="O33" s="268">
        <f>SUM(O29:O32)</f>
        <v>0</v>
      </c>
      <c r="P33" s="269">
        <f>SUM(P29:P32)</f>
        <v>0</v>
      </c>
      <c r="Q33" s="478">
        <f>SUM(Q29:Q32)</f>
        <v>0</v>
      </c>
      <c r="R33" s="478">
        <f>SUM(R29:R32)</f>
        <v>0</v>
      </c>
      <c r="S33" s="478">
        <f>SUM(S29:S32)</f>
        <v>0</v>
      </c>
      <c r="T33" s="268">
        <f t="shared" si="1"/>
        <v>0</v>
      </c>
      <c r="U33" s="523" t="e">
        <f t="shared" si="0"/>
        <v>#DIV/0!</v>
      </c>
    </row>
    <row r="34" spans="1:21" s="262" customFormat="1" ht="19.899999999999999" customHeight="1" thickBot="1">
      <c r="A34" s="626" t="s">
        <v>244</v>
      </c>
      <c r="B34" s="627"/>
      <c r="C34" s="645" t="s">
        <v>247</v>
      </c>
      <c r="D34" s="728"/>
      <c r="E34" s="728"/>
      <c r="F34" s="728"/>
      <c r="G34" s="728"/>
      <c r="H34" s="729"/>
      <c r="I34" s="628">
        <f>+I28+I33</f>
        <v>0</v>
      </c>
      <c r="J34" s="628">
        <f t="shared" ref="J34:S34" si="4">+J28+J33</f>
        <v>0</v>
      </c>
      <c r="K34" s="628">
        <f t="shared" si="4"/>
        <v>0</v>
      </c>
      <c r="L34" s="628">
        <f t="shared" si="4"/>
        <v>0</v>
      </c>
      <c r="M34" s="628">
        <f t="shared" si="4"/>
        <v>0</v>
      </c>
      <c r="N34" s="628">
        <f t="shared" si="4"/>
        <v>0</v>
      </c>
      <c r="O34" s="628">
        <f t="shared" si="4"/>
        <v>0</v>
      </c>
      <c r="P34" s="628">
        <f t="shared" si="4"/>
        <v>0</v>
      </c>
      <c r="Q34" s="629">
        <f t="shared" si="4"/>
        <v>0</v>
      </c>
      <c r="R34" s="629">
        <f t="shared" si="4"/>
        <v>0</v>
      </c>
      <c r="S34" s="629">
        <f t="shared" si="4"/>
        <v>0</v>
      </c>
      <c r="T34" s="630">
        <f t="shared" si="1"/>
        <v>0</v>
      </c>
      <c r="U34" s="631" t="e">
        <f t="shared" si="0"/>
        <v>#DIV/0!</v>
      </c>
    </row>
    <row r="35" spans="1:21">
      <c r="A35" s="767" t="s">
        <v>238</v>
      </c>
      <c r="B35" s="659">
        <v>5101</v>
      </c>
      <c r="C35" s="738">
        <f>+PSSA3_5101!$F$3</f>
        <v>0</v>
      </c>
      <c r="D35" s="732">
        <f>+PSSA3_5101!$D$7</f>
        <v>0</v>
      </c>
      <c r="E35" s="732"/>
      <c r="F35" s="733"/>
      <c r="G35" s="725"/>
      <c r="H35" s="722"/>
      <c r="I35" s="653">
        <f>+PSSA3_5101!$F$24</f>
        <v>0</v>
      </c>
      <c r="J35" s="266">
        <f>+PSSA3_5101!$F$33+PSSA3_5101!$F$47</f>
        <v>0</v>
      </c>
      <c r="K35" s="266">
        <f>+PSSA3_5101!$F$62</f>
        <v>0</v>
      </c>
      <c r="L35" s="276">
        <v>0</v>
      </c>
      <c r="M35" s="293">
        <f>+K35*L35</f>
        <v>0</v>
      </c>
      <c r="N35" s="290">
        <f>IF(L$106&lt;50%,L35,50%/L$106*L35)</f>
        <v>0</v>
      </c>
      <c r="O35" s="266">
        <f>+N35*K35</f>
        <v>0</v>
      </c>
      <c r="P35" s="266">
        <f>+K35-O35</f>
        <v>0</v>
      </c>
      <c r="Q35" s="477">
        <f>+PSSA3_5101!$H$24</f>
        <v>0</v>
      </c>
      <c r="R35" s="477">
        <f>+PSSA3_5101!$H$33+PSSA3_5101!$H$47</f>
        <v>0</v>
      </c>
      <c r="S35" s="477">
        <f>+PSSA3_5101!$H$62</f>
        <v>0</v>
      </c>
      <c r="T35" s="266">
        <f t="shared" si="1"/>
        <v>0</v>
      </c>
      <c r="U35" s="526" t="e">
        <f t="shared" si="0"/>
        <v>#DIV/0!</v>
      </c>
    </row>
    <row r="36" spans="1:21">
      <c r="A36" s="768" t="s">
        <v>238</v>
      </c>
      <c r="B36" s="661">
        <v>5102</v>
      </c>
      <c r="C36" s="739"/>
      <c r="D36" s="732">
        <f>+PSSA3_5102!$D$7</f>
        <v>0</v>
      </c>
      <c r="E36" s="732"/>
      <c r="F36" s="733"/>
      <c r="G36" s="726"/>
      <c r="H36" s="723"/>
      <c r="I36" s="653">
        <f>+PSSA3_5102!$F$24</f>
        <v>0</v>
      </c>
      <c r="J36" s="266">
        <f>+PSSA3_5102!$F$33+PSSA3_5102!$F$47</f>
        <v>0</v>
      </c>
      <c r="K36" s="266">
        <f>+PSSA3_5102!$F$62</f>
        <v>0</v>
      </c>
      <c r="L36" s="276">
        <v>0</v>
      </c>
      <c r="M36" s="293">
        <f>+K36*L36</f>
        <v>0</v>
      </c>
      <c r="N36" s="290">
        <f>IF(L$106&lt;50%,L36,50%/L$106*L36)</f>
        <v>0</v>
      </c>
      <c r="O36" s="266">
        <f>+N36*K36</f>
        <v>0</v>
      </c>
      <c r="P36" s="266">
        <f>+K36-O36</f>
        <v>0</v>
      </c>
      <c r="Q36" s="477">
        <f>+PSSA3_5102!$H$24</f>
        <v>0</v>
      </c>
      <c r="R36" s="477">
        <f>+PSSA3_5102!$H$33+PSSA3_5102!$H$47</f>
        <v>0</v>
      </c>
      <c r="S36" s="477">
        <f>+PSSA3_5102!$H$62</f>
        <v>0</v>
      </c>
      <c r="T36" s="266">
        <f t="shared" si="1"/>
        <v>0</v>
      </c>
      <c r="U36" s="526" t="e">
        <f t="shared" si="0"/>
        <v>#DIV/0!</v>
      </c>
    </row>
    <row r="37" spans="1:21">
      <c r="A37" s="768" t="s">
        <v>238</v>
      </c>
      <c r="B37" s="661">
        <v>5103</v>
      </c>
      <c r="C37" s="739"/>
      <c r="D37" s="732">
        <f>+PSSA3_5103!$D$7</f>
        <v>0</v>
      </c>
      <c r="E37" s="732"/>
      <c r="F37" s="733"/>
      <c r="G37" s="726"/>
      <c r="H37" s="723"/>
      <c r="I37" s="653">
        <f>+PSSA3_5103!$F$24</f>
        <v>0</v>
      </c>
      <c r="J37" s="266">
        <f>+PSSA3_5103!$F$33+PSSA3_5103!$F$47</f>
        <v>0</v>
      </c>
      <c r="K37" s="266">
        <f>+PSSA3_5103!$F$62</f>
        <v>0</v>
      </c>
      <c r="L37" s="276">
        <v>0</v>
      </c>
      <c r="M37" s="293">
        <f>+K37*L37</f>
        <v>0</v>
      </c>
      <c r="N37" s="290">
        <f>IF(L$106&lt;50%,L37,50%/L$106*L37)</f>
        <v>0</v>
      </c>
      <c r="O37" s="266">
        <f>+N37*K37</f>
        <v>0</v>
      </c>
      <c r="P37" s="266">
        <f>+K37-O37</f>
        <v>0</v>
      </c>
      <c r="Q37" s="477">
        <f>+PSSA3_5103!$H$24</f>
        <v>0</v>
      </c>
      <c r="R37" s="477">
        <f>+PSSA3_5103!$H$33+PSSA3_5103!$H$47</f>
        <v>0</v>
      </c>
      <c r="S37" s="477">
        <f>+PSSA3_5103!$H$62</f>
        <v>0</v>
      </c>
      <c r="T37" s="266">
        <f t="shared" si="1"/>
        <v>0</v>
      </c>
      <c r="U37" s="526" t="e">
        <f t="shared" si="0"/>
        <v>#DIV/0!</v>
      </c>
    </row>
    <row r="38" spans="1:21" ht="15.75" thickBot="1">
      <c r="A38" s="768" t="s">
        <v>238</v>
      </c>
      <c r="B38" s="661">
        <v>5104</v>
      </c>
      <c r="C38" s="740"/>
      <c r="D38" s="736">
        <f>+PSSA3_5104!$D$7</f>
        <v>0</v>
      </c>
      <c r="E38" s="736"/>
      <c r="F38" s="748"/>
      <c r="G38" s="727"/>
      <c r="H38" s="724"/>
      <c r="I38" s="653">
        <f>+PSSA3_5104!$F$24</f>
        <v>0</v>
      </c>
      <c r="J38" s="266">
        <f>+PSSA3_5104!$F$33+PSSA3_5104!$F$47</f>
        <v>0</v>
      </c>
      <c r="K38" s="266">
        <f>+PSSA3_5104!$F$62</f>
        <v>0</v>
      </c>
      <c r="L38" s="276">
        <v>0</v>
      </c>
      <c r="M38" s="293">
        <f>+K38*L38</f>
        <v>0</v>
      </c>
      <c r="N38" s="290">
        <f>IF(L$106&lt;50%,L38,50%/L$106*L38)</f>
        <v>0</v>
      </c>
      <c r="O38" s="266">
        <f>+N38*K38</f>
        <v>0</v>
      </c>
      <c r="P38" s="266">
        <f>+K38-O38</f>
        <v>0</v>
      </c>
      <c r="Q38" s="477">
        <f>+PSSA3_5104!$H$24</f>
        <v>0</v>
      </c>
      <c r="R38" s="477">
        <f>+PSSA3_5104!$H$33+PSSA3_5104!$H$47</f>
        <v>0</v>
      </c>
      <c r="S38" s="477">
        <f>+PSSA3_5104!$H$62</f>
        <v>0</v>
      </c>
      <c r="T38" s="266">
        <f t="shared" si="1"/>
        <v>0</v>
      </c>
      <c r="U38" s="526" t="e">
        <f t="shared" si="0"/>
        <v>#DIV/0!</v>
      </c>
    </row>
    <row r="39" spans="1:21" s="262" customFormat="1" ht="19.899999999999999" customHeight="1" thickBot="1">
      <c r="A39" s="768"/>
      <c r="B39" s="622"/>
      <c r="C39" s="660" t="s">
        <v>159</v>
      </c>
      <c r="D39" s="730"/>
      <c r="E39" s="730"/>
      <c r="F39" s="731"/>
      <c r="G39" s="643"/>
      <c r="H39" s="625"/>
      <c r="I39" s="522">
        <f>SUM(I35:I38)</f>
        <v>0</v>
      </c>
      <c r="J39" s="268">
        <f>SUM(J35:J38)</f>
        <v>0</v>
      </c>
      <c r="K39" s="268">
        <f>SUM(K35:K38)</f>
        <v>0</v>
      </c>
      <c r="L39" s="274"/>
      <c r="M39" s="289"/>
      <c r="N39" s="275"/>
      <c r="O39" s="268">
        <f>SUM(O35:O38)</f>
        <v>0</v>
      </c>
      <c r="P39" s="269">
        <f>SUM(P35:P38)</f>
        <v>0</v>
      </c>
      <c r="Q39" s="478">
        <f>SUM(Q35:Q38)</f>
        <v>0</v>
      </c>
      <c r="R39" s="478">
        <f>SUM(R35:R38)</f>
        <v>0</v>
      </c>
      <c r="S39" s="478">
        <f>SUM(S35:S38)</f>
        <v>0</v>
      </c>
      <c r="T39" s="268">
        <f t="shared" si="1"/>
        <v>0</v>
      </c>
      <c r="U39" s="523" t="e">
        <f t="shared" si="0"/>
        <v>#DIV/0!</v>
      </c>
    </row>
    <row r="40" spans="1:21">
      <c r="A40" s="768" t="s">
        <v>238</v>
      </c>
      <c r="B40" s="661">
        <v>6101</v>
      </c>
      <c r="C40" s="738">
        <f>+C35</f>
        <v>0</v>
      </c>
      <c r="D40" s="732">
        <f>+PSSA3_6101!$D$7</f>
        <v>0</v>
      </c>
      <c r="E40" s="732"/>
      <c r="F40" s="733"/>
      <c r="G40" s="725"/>
      <c r="H40" s="722"/>
      <c r="I40" s="653">
        <f>+PSSA3_6101!$F$24</f>
        <v>0</v>
      </c>
      <c r="J40" s="266">
        <f>+PSSA3_6101!$F$33+PSSA3_6101!$F$47</f>
        <v>0</v>
      </c>
      <c r="K40" s="266">
        <f>+PSSA3_6101!$F$62</f>
        <v>0</v>
      </c>
      <c r="L40" s="276">
        <v>0</v>
      </c>
      <c r="M40" s="293">
        <f>+K40*L40</f>
        <v>0</v>
      </c>
      <c r="N40" s="290">
        <f>IF(L$106&lt;50%,L40,50%/L$106*L40)</f>
        <v>0</v>
      </c>
      <c r="O40" s="266">
        <f>+N40*K40</f>
        <v>0</v>
      </c>
      <c r="P40" s="266">
        <f>+K40-O40</f>
        <v>0</v>
      </c>
      <c r="Q40" s="477">
        <f>+PSSA3_6101!$H$24</f>
        <v>0</v>
      </c>
      <c r="R40" s="477">
        <f>+PSSA3_6101!$H$33+PSSA3_6101!$H$47</f>
        <v>0</v>
      </c>
      <c r="S40" s="477">
        <f>+PSSA3_6101!$H$62</f>
        <v>0</v>
      </c>
      <c r="T40" s="266">
        <f t="shared" si="1"/>
        <v>0</v>
      </c>
      <c r="U40" s="526" t="e">
        <f t="shared" si="0"/>
        <v>#DIV/0!</v>
      </c>
    </row>
    <row r="41" spans="1:21">
      <c r="A41" s="768" t="s">
        <v>238</v>
      </c>
      <c r="B41" s="661">
        <v>6102</v>
      </c>
      <c r="C41" s="739"/>
      <c r="D41" s="732">
        <f>+PSSA3_6102!$D$7</f>
        <v>0</v>
      </c>
      <c r="E41" s="732"/>
      <c r="F41" s="733"/>
      <c r="G41" s="726"/>
      <c r="H41" s="723"/>
      <c r="I41" s="653">
        <f>+PSSA3_6102!$F$24</f>
        <v>0</v>
      </c>
      <c r="J41" s="266">
        <f>+PSSA3_6102!$F$33+PSSA3_6102!$F$47</f>
        <v>0</v>
      </c>
      <c r="K41" s="266">
        <f>+PSSA3_6102!$F$62</f>
        <v>0</v>
      </c>
      <c r="L41" s="276">
        <v>0</v>
      </c>
      <c r="M41" s="293">
        <f>+K41*L41</f>
        <v>0</v>
      </c>
      <c r="N41" s="290">
        <f>IF(L$106&lt;50%,L41,50%/L$106*L41)</f>
        <v>0</v>
      </c>
      <c r="O41" s="266">
        <f>+N41*K41</f>
        <v>0</v>
      </c>
      <c r="P41" s="266">
        <f>+K41-O41</f>
        <v>0</v>
      </c>
      <c r="Q41" s="477">
        <f>+PSSA3_6102!$H$24</f>
        <v>0</v>
      </c>
      <c r="R41" s="477">
        <f>+PSSA3_6102!$H$33+PSSA3_6102!$H$47</f>
        <v>0</v>
      </c>
      <c r="S41" s="477">
        <f>+PSSA3_6102!$H$62</f>
        <v>0</v>
      </c>
      <c r="T41" s="266">
        <f t="shared" si="1"/>
        <v>0</v>
      </c>
      <c r="U41" s="526" t="e">
        <f t="shared" si="0"/>
        <v>#DIV/0!</v>
      </c>
    </row>
    <row r="42" spans="1:21">
      <c r="A42" s="768" t="s">
        <v>238</v>
      </c>
      <c r="B42" s="661">
        <v>6103</v>
      </c>
      <c r="C42" s="739"/>
      <c r="D42" s="732">
        <f>+PSSA3_6103!$D$7</f>
        <v>0</v>
      </c>
      <c r="E42" s="732"/>
      <c r="F42" s="733"/>
      <c r="G42" s="726"/>
      <c r="H42" s="723"/>
      <c r="I42" s="653">
        <f>+PSSA3_6103!$F$24</f>
        <v>0</v>
      </c>
      <c r="J42" s="266">
        <f>+PSSA3_6103!$F$33+PSSA3_6103!$F$47</f>
        <v>0</v>
      </c>
      <c r="K42" s="266">
        <f>+PSSA3_6103!$F$62</f>
        <v>0</v>
      </c>
      <c r="L42" s="276">
        <v>0</v>
      </c>
      <c r="M42" s="293">
        <f>+K42*L42</f>
        <v>0</v>
      </c>
      <c r="N42" s="290">
        <f>IF(L$106&lt;50%,L42,50%/L$106*L42)</f>
        <v>0</v>
      </c>
      <c r="O42" s="266">
        <f>+N42*K42</f>
        <v>0</v>
      </c>
      <c r="P42" s="266">
        <f>+K42-O42</f>
        <v>0</v>
      </c>
      <c r="Q42" s="477">
        <f>+PSSA3_6103!$H$24</f>
        <v>0</v>
      </c>
      <c r="R42" s="477">
        <f>+PSSA3_6103!$H$33+PSSA3_6103!$H$47</f>
        <v>0</v>
      </c>
      <c r="S42" s="477">
        <f>+PSSA3_6103!$H$62</f>
        <v>0</v>
      </c>
      <c r="T42" s="266">
        <f t="shared" si="1"/>
        <v>0</v>
      </c>
      <c r="U42" s="526" t="e">
        <f t="shared" si="0"/>
        <v>#DIV/0!</v>
      </c>
    </row>
    <row r="43" spans="1:21" ht="15.75" thickBot="1">
      <c r="A43" s="769" t="s">
        <v>238</v>
      </c>
      <c r="B43" s="661">
        <v>6104</v>
      </c>
      <c r="C43" s="740"/>
      <c r="D43" s="736">
        <f>+PSSA3_6104!$D$7</f>
        <v>0</v>
      </c>
      <c r="E43" s="736"/>
      <c r="F43" s="748"/>
      <c r="G43" s="727"/>
      <c r="H43" s="724"/>
      <c r="I43" s="653">
        <f>+PSSA3_6104!$F$24</f>
        <v>0</v>
      </c>
      <c r="J43" s="266">
        <f>+PSSA3_6104!$F$33+PSSA3_6104!$F$47</f>
        <v>0</v>
      </c>
      <c r="K43" s="266">
        <f>+PSSA3_6104!$F$62</f>
        <v>0</v>
      </c>
      <c r="L43" s="276">
        <v>0</v>
      </c>
      <c r="M43" s="293">
        <f>+K43*L43</f>
        <v>0</v>
      </c>
      <c r="N43" s="290">
        <f>IF(L$106&lt;50%,L43,50%/L$106*L43)</f>
        <v>0</v>
      </c>
      <c r="O43" s="266">
        <f>+N43*K43</f>
        <v>0</v>
      </c>
      <c r="P43" s="266">
        <f>+K43-O43</f>
        <v>0</v>
      </c>
      <c r="Q43" s="477">
        <f>+PSSA3_6104!$H$24</f>
        <v>0</v>
      </c>
      <c r="R43" s="477">
        <f>+PSSA3_6104!$H$33+PSSA3_6104!$H$47</f>
        <v>0</v>
      </c>
      <c r="S43" s="477">
        <f>+PSSA3_6104!$H$62</f>
        <v>0</v>
      </c>
      <c r="T43" s="266">
        <f t="shared" si="1"/>
        <v>0</v>
      </c>
      <c r="U43" s="526" t="e">
        <f t="shared" si="0"/>
        <v>#DIV/0!</v>
      </c>
    </row>
    <row r="44" spans="1:21" s="262" customFormat="1" ht="19.899999999999999" customHeight="1" thickBot="1">
      <c r="B44" s="622"/>
      <c r="C44" s="660" t="s">
        <v>160</v>
      </c>
      <c r="D44" s="730"/>
      <c r="E44" s="730"/>
      <c r="F44" s="731"/>
      <c r="G44" s="643"/>
      <c r="H44" s="625"/>
      <c r="I44" s="522">
        <f>SUM(I40:I43)</f>
        <v>0</v>
      </c>
      <c r="J44" s="268">
        <f>SUM(J40:J43)</f>
        <v>0</v>
      </c>
      <c r="K44" s="268">
        <f>SUM(K40:K43)</f>
        <v>0</v>
      </c>
      <c r="L44" s="274"/>
      <c r="M44" s="289"/>
      <c r="N44" s="275"/>
      <c r="O44" s="268">
        <f>SUM(O40:O43)</f>
        <v>0</v>
      </c>
      <c r="P44" s="269">
        <f>SUM(P40:P43)</f>
        <v>0</v>
      </c>
      <c r="Q44" s="478">
        <f>SUM(Q40:Q43)</f>
        <v>0</v>
      </c>
      <c r="R44" s="478">
        <f>SUM(R40:R43)</f>
        <v>0</v>
      </c>
      <c r="S44" s="478">
        <f>SUM(S40:S43)</f>
        <v>0</v>
      </c>
      <c r="T44" s="268">
        <f t="shared" si="1"/>
        <v>0</v>
      </c>
      <c r="U44" s="523" t="e">
        <f t="shared" si="0"/>
        <v>#DIV/0!</v>
      </c>
    </row>
    <row r="45" spans="1:21" s="262" customFormat="1" ht="19.899999999999999" customHeight="1" thickBot="1">
      <c r="A45" s="626" t="s">
        <v>245</v>
      </c>
      <c r="B45" s="627"/>
      <c r="C45" s="645" t="s">
        <v>248</v>
      </c>
      <c r="D45" s="728"/>
      <c r="E45" s="728"/>
      <c r="F45" s="728"/>
      <c r="G45" s="728"/>
      <c r="H45" s="729"/>
      <c r="I45" s="628">
        <f>+I39+I44</f>
        <v>0</v>
      </c>
      <c r="J45" s="628">
        <f t="shared" ref="J45:S45" si="5">+J39+J44</f>
        <v>0</v>
      </c>
      <c r="K45" s="628">
        <f t="shared" si="5"/>
        <v>0</v>
      </c>
      <c r="L45" s="628">
        <f t="shared" si="5"/>
        <v>0</v>
      </c>
      <c r="M45" s="628">
        <f t="shared" si="5"/>
        <v>0</v>
      </c>
      <c r="N45" s="628">
        <f t="shared" si="5"/>
        <v>0</v>
      </c>
      <c r="O45" s="628">
        <f t="shared" si="5"/>
        <v>0</v>
      </c>
      <c r="P45" s="628">
        <f t="shared" si="5"/>
        <v>0</v>
      </c>
      <c r="Q45" s="629">
        <f t="shared" si="5"/>
        <v>0</v>
      </c>
      <c r="R45" s="629">
        <f t="shared" si="5"/>
        <v>0</v>
      </c>
      <c r="S45" s="629">
        <f t="shared" si="5"/>
        <v>0</v>
      </c>
      <c r="T45" s="630">
        <f t="shared" si="1"/>
        <v>0</v>
      </c>
      <c r="U45" s="631" t="e">
        <f t="shared" si="0"/>
        <v>#DIV/0!</v>
      </c>
    </row>
    <row r="46" spans="1:21">
      <c r="A46" s="767" t="s">
        <v>239</v>
      </c>
      <c r="B46" s="661">
        <v>7101</v>
      </c>
      <c r="C46" s="738">
        <f>+PSSA3_7101!$F$3</f>
        <v>0</v>
      </c>
      <c r="D46" s="732">
        <f>+PSSA3_7101!$D$7</f>
        <v>0</v>
      </c>
      <c r="E46" s="732"/>
      <c r="F46" s="733"/>
      <c r="G46" s="725"/>
      <c r="H46" s="722"/>
      <c r="I46" s="653">
        <f>+PSSA3_7101!$F$24</f>
        <v>0</v>
      </c>
      <c r="J46" s="266">
        <f>+PSSA3_7101!$F$33+PSSA3_7101!$F$47</f>
        <v>0</v>
      </c>
      <c r="K46" s="266">
        <f>+PSSA3_7101!$F$62</f>
        <v>0</v>
      </c>
      <c r="L46" s="276">
        <v>0</v>
      </c>
      <c r="M46" s="293">
        <f>+K46*L46</f>
        <v>0</v>
      </c>
      <c r="N46" s="290">
        <f>IF(L$106&lt;50%,L46,50%/L$106*L46)</f>
        <v>0</v>
      </c>
      <c r="O46" s="266">
        <f>+N46*K46</f>
        <v>0</v>
      </c>
      <c r="P46" s="266">
        <f>+K46-O46</f>
        <v>0</v>
      </c>
      <c r="Q46" s="477">
        <f>+PSSA3_7101!$H$24</f>
        <v>0</v>
      </c>
      <c r="R46" s="477">
        <f>+PSSA3_7101!$H$33+PSSA3_7101!$H$47</f>
        <v>0</v>
      </c>
      <c r="S46" s="477">
        <f>+PSSA3_7101!$H$62</f>
        <v>0</v>
      </c>
      <c r="T46" s="266">
        <f t="shared" si="1"/>
        <v>0</v>
      </c>
      <c r="U46" s="526" t="e">
        <f t="shared" si="0"/>
        <v>#DIV/0!</v>
      </c>
    </row>
    <row r="47" spans="1:21">
      <c r="A47" s="768"/>
      <c r="B47" s="661">
        <v>7102</v>
      </c>
      <c r="C47" s="739"/>
      <c r="D47" s="732">
        <f>+PSSA3_7102!$D$7</f>
        <v>0</v>
      </c>
      <c r="E47" s="732"/>
      <c r="F47" s="733"/>
      <c r="G47" s="726"/>
      <c r="H47" s="723"/>
      <c r="I47" s="653">
        <f>+PSSA3_7102!$F$24</f>
        <v>0</v>
      </c>
      <c r="J47" s="266">
        <f>+PSSA3_7102!$F$33+PSSA3_7102!$F$47</f>
        <v>0</v>
      </c>
      <c r="K47" s="266">
        <f>+PSSA3_7102!$F$62</f>
        <v>0</v>
      </c>
      <c r="L47" s="276">
        <v>0</v>
      </c>
      <c r="M47" s="293">
        <f>+K47*L47</f>
        <v>0</v>
      </c>
      <c r="N47" s="290">
        <f>IF(L$106&lt;50%,L47,50%/L$106*L47)</f>
        <v>0</v>
      </c>
      <c r="O47" s="266">
        <f>+N47*K47</f>
        <v>0</v>
      </c>
      <c r="P47" s="266">
        <f>+K47-O47</f>
        <v>0</v>
      </c>
      <c r="Q47" s="477">
        <f>+PSSA3_7102!$H$24</f>
        <v>0</v>
      </c>
      <c r="R47" s="477">
        <f>+PSSA3_7102!$H$33+PSSA3_7102!$H$47</f>
        <v>0</v>
      </c>
      <c r="S47" s="477">
        <f>+PSSA3_7102!$H$62</f>
        <v>0</v>
      </c>
      <c r="T47" s="266">
        <f t="shared" si="1"/>
        <v>0</v>
      </c>
      <c r="U47" s="526" t="e">
        <f t="shared" si="0"/>
        <v>#DIV/0!</v>
      </c>
    </row>
    <row r="48" spans="1:21">
      <c r="A48" s="768"/>
      <c r="B48" s="661">
        <v>7103</v>
      </c>
      <c r="C48" s="739"/>
      <c r="D48" s="732">
        <f>+PSSA3_7103!$D$7</f>
        <v>0</v>
      </c>
      <c r="E48" s="732"/>
      <c r="F48" s="733"/>
      <c r="G48" s="726"/>
      <c r="H48" s="723"/>
      <c r="I48" s="653">
        <f>+PSSA3_7103!$F$24</f>
        <v>0</v>
      </c>
      <c r="J48" s="266">
        <f>+PSSA3_7103!$F$33+PSSA3_7103!$F$47</f>
        <v>0</v>
      </c>
      <c r="K48" s="266">
        <f>+PSSA3_7103!$F$62</f>
        <v>0</v>
      </c>
      <c r="L48" s="276">
        <v>0</v>
      </c>
      <c r="M48" s="293">
        <f>+K48*L48</f>
        <v>0</v>
      </c>
      <c r="N48" s="290">
        <f>IF(L$106&lt;50%,L48,50%/L$106*L48)</f>
        <v>0</v>
      </c>
      <c r="O48" s="266">
        <f>+N48*K48</f>
        <v>0</v>
      </c>
      <c r="P48" s="266">
        <f>+K48-O48</f>
        <v>0</v>
      </c>
      <c r="Q48" s="477">
        <f>+PSSA3_7103!$H$24</f>
        <v>0</v>
      </c>
      <c r="R48" s="477">
        <f>+PSSA3_7103!$H$33+PSSA3_7103!$H$47</f>
        <v>0</v>
      </c>
      <c r="S48" s="477">
        <f>+PSSA3_7103!$H$62</f>
        <v>0</v>
      </c>
      <c r="T48" s="266">
        <f t="shared" si="1"/>
        <v>0</v>
      </c>
      <c r="U48" s="526" t="e">
        <f t="shared" si="0"/>
        <v>#DIV/0!</v>
      </c>
    </row>
    <row r="49" spans="1:21" ht="15.75" thickBot="1">
      <c r="A49" s="768"/>
      <c r="B49" s="661">
        <v>7104</v>
      </c>
      <c r="C49" s="740"/>
      <c r="D49" s="736">
        <f>+PSSA3_7104!$D$7</f>
        <v>0</v>
      </c>
      <c r="E49" s="736"/>
      <c r="F49" s="748"/>
      <c r="G49" s="727"/>
      <c r="H49" s="724"/>
      <c r="I49" s="653">
        <f>+PSSA3_7104!$F$24</f>
        <v>0</v>
      </c>
      <c r="J49" s="266">
        <f>+PSSA3_7104!$F$33+PSSA3_7104!$F$47</f>
        <v>0</v>
      </c>
      <c r="K49" s="266">
        <f>+PSSA3_7104!$F$62</f>
        <v>0</v>
      </c>
      <c r="L49" s="276">
        <v>0</v>
      </c>
      <c r="M49" s="293">
        <f>+K49*L49</f>
        <v>0</v>
      </c>
      <c r="N49" s="290">
        <f>IF(L$106&lt;50%,L49,50%/L$106*L49)</f>
        <v>0</v>
      </c>
      <c r="O49" s="266">
        <f>+N49*K49</f>
        <v>0</v>
      </c>
      <c r="P49" s="266">
        <f>+K49-O49</f>
        <v>0</v>
      </c>
      <c r="Q49" s="477">
        <f>+PSSA3_7104!$H$24</f>
        <v>0</v>
      </c>
      <c r="R49" s="477">
        <f>+PSSA3_7104!$H$33+PSSA3_7104!$H$47</f>
        <v>0</v>
      </c>
      <c r="S49" s="477">
        <f>+PSSA3_7104!$H$62</f>
        <v>0</v>
      </c>
      <c r="T49" s="266">
        <f t="shared" si="1"/>
        <v>0</v>
      </c>
      <c r="U49" s="526" t="e">
        <f t="shared" si="0"/>
        <v>#DIV/0!</v>
      </c>
    </row>
    <row r="50" spans="1:21" s="262" customFormat="1" ht="19.899999999999999" customHeight="1" thickBot="1">
      <c r="A50" s="768"/>
      <c r="B50" s="622"/>
      <c r="C50" s="660" t="s">
        <v>161</v>
      </c>
      <c r="D50" s="730"/>
      <c r="E50" s="730"/>
      <c r="F50" s="731"/>
      <c r="G50" s="643"/>
      <c r="H50" s="625"/>
      <c r="I50" s="522">
        <f>SUM(I46:I49)</f>
        <v>0</v>
      </c>
      <c r="J50" s="268">
        <f>SUM(J46:J49)</f>
        <v>0</v>
      </c>
      <c r="K50" s="268">
        <f>SUM(K46:K49)</f>
        <v>0</v>
      </c>
      <c r="L50" s="274"/>
      <c r="M50" s="289"/>
      <c r="N50" s="275"/>
      <c r="O50" s="268">
        <f>SUM(O46:O49)</f>
        <v>0</v>
      </c>
      <c r="P50" s="269">
        <f>SUM(P46:P49)</f>
        <v>0</v>
      </c>
      <c r="Q50" s="478">
        <f>SUM(Q46:Q49)</f>
        <v>0</v>
      </c>
      <c r="R50" s="478">
        <f>SUM(R46:R49)</f>
        <v>0</v>
      </c>
      <c r="S50" s="478">
        <f>SUM(S46:S49)</f>
        <v>0</v>
      </c>
      <c r="T50" s="268">
        <f t="shared" si="1"/>
        <v>0</v>
      </c>
      <c r="U50" s="523" t="e">
        <f t="shared" si="0"/>
        <v>#DIV/0!</v>
      </c>
    </row>
    <row r="51" spans="1:21">
      <c r="A51" s="768"/>
      <c r="B51" s="661">
        <v>8101</v>
      </c>
      <c r="C51" s="738">
        <f>+C46</f>
        <v>0</v>
      </c>
      <c r="D51" s="732">
        <f>+PSSA3_8101!$D$7</f>
        <v>0</v>
      </c>
      <c r="E51" s="732"/>
      <c r="F51" s="733"/>
      <c r="G51" s="725"/>
      <c r="H51" s="722"/>
      <c r="I51" s="653">
        <f>+PSSA3_8101!$F$24</f>
        <v>0</v>
      </c>
      <c r="J51" s="266">
        <f>+PSSA3_8101!$F$33+PSSA3_8101!$F$47</f>
        <v>0</v>
      </c>
      <c r="K51" s="266">
        <f>+PSSA3_8101!$F$62</f>
        <v>0</v>
      </c>
      <c r="L51" s="276">
        <v>0</v>
      </c>
      <c r="M51" s="293">
        <f>+K51*L51</f>
        <v>0</v>
      </c>
      <c r="N51" s="290">
        <f>IF(L$106&lt;50%,L51,50%/L$106*L51)</f>
        <v>0</v>
      </c>
      <c r="O51" s="266">
        <f>+N51*K51</f>
        <v>0</v>
      </c>
      <c r="P51" s="266">
        <f>+K51-O51</f>
        <v>0</v>
      </c>
      <c r="Q51" s="477">
        <f>+PSSA3_8101!$H$24</f>
        <v>0</v>
      </c>
      <c r="R51" s="477">
        <f>+PSSA3_8101!$H$33+PSSA3_8101!$H$47</f>
        <v>0</v>
      </c>
      <c r="S51" s="477">
        <f>+PSSA3_8101!$H$62</f>
        <v>0</v>
      </c>
      <c r="T51" s="266">
        <f t="shared" si="1"/>
        <v>0</v>
      </c>
      <c r="U51" s="526" t="e">
        <f t="shared" ref="U51:U83" si="6">+T51/K51</f>
        <v>#DIV/0!</v>
      </c>
    </row>
    <row r="52" spans="1:21">
      <c r="A52" s="768"/>
      <c r="B52" s="661">
        <v>8102</v>
      </c>
      <c r="C52" s="739"/>
      <c r="D52" s="732">
        <f>+PSSA3_8102!$D$7</f>
        <v>0</v>
      </c>
      <c r="E52" s="732"/>
      <c r="F52" s="733"/>
      <c r="G52" s="726"/>
      <c r="H52" s="723"/>
      <c r="I52" s="653">
        <f>+PSSA3_8102!$F$24</f>
        <v>0</v>
      </c>
      <c r="J52" s="266">
        <f>+PSSA3_8102!$F$33+PSSA3_8102!$F$47</f>
        <v>0</v>
      </c>
      <c r="K52" s="266">
        <f>+PSSA3_8102!$F$62</f>
        <v>0</v>
      </c>
      <c r="L52" s="276">
        <v>0</v>
      </c>
      <c r="M52" s="293">
        <f>+K52*L52</f>
        <v>0</v>
      </c>
      <c r="N52" s="290">
        <f>IF(L$106&lt;50%,L52,50%/L$106*L52)</f>
        <v>0</v>
      </c>
      <c r="O52" s="266">
        <f>+N52*K52</f>
        <v>0</v>
      </c>
      <c r="P52" s="266">
        <f>+K52-O52</f>
        <v>0</v>
      </c>
      <c r="Q52" s="477">
        <f>+PSSA3_8102!$H$24</f>
        <v>0</v>
      </c>
      <c r="R52" s="477">
        <f>+PSSA3_8102!$H$33+PSSA3_8102!$H$47</f>
        <v>0</v>
      </c>
      <c r="S52" s="477">
        <f>+PSSA3_8102!$H$62</f>
        <v>0</v>
      </c>
      <c r="T52" s="266">
        <f t="shared" si="1"/>
        <v>0</v>
      </c>
      <c r="U52" s="526" t="e">
        <f t="shared" si="6"/>
        <v>#DIV/0!</v>
      </c>
    </row>
    <row r="53" spans="1:21">
      <c r="A53" s="768"/>
      <c r="B53" s="661">
        <v>8103</v>
      </c>
      <c r="C53" s="739"/>
      <c r="D53" s="732">
        <f>+PSSA3_8103!$D$7</f>
        <v>0</v>
      </c>
      <c r="E53" s="732"/>
      <c r="F53" s="733"/>
      <c r="G53" s="726"/>
      <c r="H53" s="723"/>
      <c r="I53" s="653">
        <f>+PSSA3_8103!$F$24</f>
        <v>0</v>
      </c>
      <c r="J53" s="266">
        <f>+PSSA3_8103!$F$33+PSSA3_8103!$F$47</f>
        <v>0</v>
      </c>
      <c r="K53" s="266">
        <f>+PSSA3_8103!$F$62</f>
        <v>0</v>
      </c>
      <c r="L53" s="276">
        <v>0</v>
      </c>
      <c r="M53" s="293">
        <f>+K53*L53</f>
        <v>0</v>
      </c>
      <c r="N53" s="290">
        <f>IF(L$106&lt;50%,L53,50%/L$106*L53)</f>
        <v>0</v>
      </c>
      <c r="O53" s="266">
        <f>+N53*K53</f>
        <v>0</v>
      </c>
      <c r="P53" s="266">
        <f>+K53-O53</f>
        <v>0</v>
      </c>
      <c r="Q53" s="477">
        <f>+PSSA3_8103!$H$24</f>
        <v>0</v>
      </c>
      <c r="R53" s="477">
        <f>+PSSA3_8103!$H$33+PSSA3_8103!$H$47</f>
        <v>0</v>
      </c>
      <c r="S53" s="477">
        <f>+PSSA3_8103!$H$62</f>
        <v>0</v>
      </c>
      <c r="T53" s="266">
        <f t="shared" si="1"/>
        <v>0</v>
      </c>
      <c r="U53" s="526" t="e">
        <f t="shared" si="6"/>
        <v>#DIV/0!</v>
      </c>
    </row>
    <row r="54" spans="1:21" ht="15.75" thickBot="1">
      <c r="A54" s="769"/>
      <c r="B54" s="661">
        <v>8104</v>
      </c>
      <c r="C54" s="740"/>
      <c r="D54" s="741">
        <f>+PSSA3_8104!$D$7</f>
        <v>0</v>
      </c>
      <c r="E54" s="741"/>
      <c r="F54" s="742"/>
      <c r="G54" s="727"/>
      <c r="H54" s="724"/>
      <c r="I54" s="654">
        <f>+PSSA3_8104!$F$24</f>
        <v>0</v>
      </c>
      <c r="J54" s="303">
        <f>+PSSA3_8104!$F$33+PSSA3_8104!$F$47</f>
        <v>0</v>
      </c>
      <c r="K54" s="303">
        <f>+PSSA3_8104!$F$62</f>
        <v>0</v>
      </c>
      <c r="L54" s="276">
        <v>0</v>
      </c>
      <c r="M54" s="304">
        <f>+K54*L54</f>
        <v>0</v>
      </c>
      <c r="N54" s="290">
        <f>IF(L$106&lt;50%,L54,50%/L$106*L54)</f>
        <v>0</v>
      </c>
      <c r="O54" s="266">
        <f>+N54*K54</f>
        <v>0</v>
      </c>
      <c r="P54" s="266">
        <f>+K54-O54</f>
        <v>0</v>
      </c>
      <c r="Q54" s="477">
        <f>+PSSA3_8104!$H$24</f>
        <v>0</v>
      </c>
      <c r="R54" s="477">
        <f>+PSSA3_8104!$H$33+PSSA3_8104!$H$47</f>
        <v>0</v>
      </c>
      <c r="S54" s="477">
        <f>+PSSA3_8104!$H$62</f>
        <v>0</v>
      </c>
      <c r="T54" s="303">
        <f t="shared" si="1"/>
        <v>0</v>
      </c>
      <c r="U54" s="526" t="e">
        <f t="shared" si="6"/>
        <v>#DIV/0!</v>
      </c>
    </row>
    <row r="55" spans="1:21" s="262" customFormat="1" ht="19.899999999999999" customHeight="1" thickBot="1">
      <c r="B55" s="622"/>
      <c r="C55" s="660" t="s">
        <v>162</v>
      </c>
      <c r="D55" s="730">
        <f>+D50</f>
        <v>0</v>
      </c>
      <c r="E55" s="730"/>
      <c r="F55" s="731"/>
      <c r="G55" s="643"/>
      <c r="H55" s="610"/>
      <c r="I55" s="522">
        <f>SUM(I51:I54)</f>
        <v>0</v>
      </c>
      <c r="J55" s="268">
        <f>SUM(J51:J54)</f>
        <v>0</v>
      </c>
      <c r="K55" s="268">
        <f>SUM(K51:K54)</f>
        <v>0</v>
      </c>
      <c r="L55" s="274"/>
      <c r="M55" s="289"/>
      <c r="N55" s="275"/>
      <c r="O55" s="268">
        <f>SUM(O51:O54)</f>
        <v>0</v>
      </c>
      <c r="P55" s="269">
        <f>SUM(P51:P54)</f>
        <v>0</v>
      </c>
      <c r="Q55" s="478">
        <f>SUM(Q51:Q54)</f>
        <v>0</v>
      </c>
      <c r="R55" s="478">
        <f>SUM(R51:R54)</f>
        <v>0</v>
      </c>
      <c r="S55" s="478">
        <f>SUM(S51:S54)</f>
        <v>0</v>
      </c>
      <c r="T55" s="268">
        <f t="shared" ref="T55:T60" si="7">+K55-S55</f>
        <v>0</v>
      </c>
      <c r="U55" s="523" t="e">
        <f t="shared" si="6"/>
        <v>#DIV/0!</v>
      </c>
    </row>
    <row r="56" spans="1:21" s="262" customFormat="1" ht="19.899999999999999" customHeight="1" thickBot="1">
      <c r="A56" s="641" t="s">
        <v>246</v>
      </c>
      <c r="B56" s="627"/>
      <c r="C56" s="645" t="s">
        <v>249</v>
      </c>
      <c r="D56" s="728">
        <f>+D50</f>
        <v>0</v>
      </c>
      <c r="E56" s="728"/>
      <c r="F56" s="728"/>
      <c r="G56" s="728"/>
      <c r="H56" s="729"/>
      <c r="I56" s="628">
        <f>+I50+I55</f>
        <v>0</v>
      </c>
      <c r="J56" s="628">
        <f t="shared" ref="J56:S56" si="8">+J50+J55</f>
        <v>0</v>
      </c>
      <c r="K56" s="628">
        <f t="shared" si="8"/>
        <v>0</v>
      </c>
      <c r="L56" s="628">
        <f t="shared" si="8"/>
        <v>0</v>
      </c>
      <c r="M56" s="628">
        <f t="shared" si="8"/>
        <v>0</v>
      </c>
      <c r="N56" s="628">
        <f t="shared" si="8"/>
        <v>0</v>
      </c>
      <c r="O56" s="628">
        <f t="shared" si="8"/>
        <v>0</v>
      </c>
      <c r="P56" s="628">
        <f t="shared" si="8"/>
        <v>0</v>
      </c>
      <c r="Q56" s="629">
        <f t="shared" si="8"/>
        <v>0</v>
      </c>
      <c r="R56" s="629">
        <f t="shared" si="8"/>
        <v>0</v>
      </c>
      <c r="S56" s="629">
        <f t="shared" si="8"/>
        <v>0</v>
      </c>
      <c r="T56" s="630">
        <f t="shared" si="7"/>
        <v>0</v>
      </c>
      <c r="U56" s="631" t="e">
        <f>+T56/K56</f>
        <v>#DIV/0!</v>
      </c>
    </row>
    <row r="57" spans="1:21">
      <c r="A57" s="767" t="s">
        <v>240</v>
      </c>
      <c r="B57" s="661">
        <v>9101</v>
      </c>
      <c r="C57" s="738">
        <f>+PSSA3_9101!$F$3</f>
        <v>0</v>
      </c>
      <c r="D57" s="732">
        <f>+PSSA3_8101!$D$7</f>
        <v>0</v>
      </c>
      <c r="E57" s="732"/>
      <c r="F57" s="733"/>
      <c r="G57" s="725"/>
      <c r="H57" s="722"/>
      <c r="I57" s="653">
        <f>+PSSA3_9101!$F$24</f>
        <v>0</v>
      </c>
      <c r="J57" s="266">
        <f>+PSSA3_9101!$F$33+PSSA3_9101!$F$47</f>
        <v>0</v>
      </c>
      <c r="K57" s="266">
        <f>+PSSA3_9101!$F$62</f>
        <v>0</v>
      </c>
      <c r="L57" s="276">
        <v>0</v>
      </c>
      <c r="M57" s="293">
        <f>+K57*L57</f>
        <v>0</v>
      </c>
      <c r="N57" s="290">
        <f>IF(L$106&lt;50%,L57,50%/L$106*L57)</f>
        <v>0</v>
      </c>
      <c r="O57" s="266">
        <f>+N57*K57</f>
        <v>0</v>
      </c>
      <c r="P57" s="266">
        <f>+K57-O57</f>
        <v>0</v>
      </c>
      <c r="Q57" s="477">
        <f>+PSSA3_9101!$H$24</f>
        <v>0</v>
      </c>
      <c r="R57" s="477">
        <f>+PSSA3_9101!$H$33+PSSA3_9101!$H$47</f>
        <v>0</v>
      </c>
      <c r="S57" s="477">
        <f>+PSSA3_9101!$H$62</f>
        <v>0</v>
      </c>
      <c r="T57" s="266">
        <f t="shared" si="7"/>
        <v>0</v>
      </c>
      <c r="U57" s="526" t="e">
        <f t="shared" si="6"/>
        <v>#DIV/0!</v>
      </c>
    </row>
    <row r="58" spans="1:21">
      <c r="A58" s="768"/>
      <c r="B58" s="661">
        <v>9102</v>
      </c>
      <c r="C58" s="739"/>
      <c r="D58" s="732">
        <f>+PSSA3_8102!$D$7</f>
        <v>0</v>
      </c>
      <c r="E58" s="732"/>
      <c r="F58" s="733"/>
      <c r="G58" s="726"/>
      <c r="H58" s="723"/>
      <c r="I58" s="653">
        <f>+PSSA3_9102!$F$24</f>
        <v>0</v>
      </c>
      <c r="J58" s="266">
        <f>+PSSA3_9102!$F$33+PSSA3_9102!$F$47</f>
        <v>0</v>
      </c>
      <c r="K58" s="266">
        <f>+PSSA3_9102!$F$62</f>
        <v>0</v>
      </c>
      <c r="L58" s="276">
        <v>0</v>
      </c>
      <c r="M58" s="293">
        <f>+K58*L58</f>
        <v>0</v>
      </c>
      <c r="N58" s="290">
        <f>IF(L$106&lt;50%,L58,50%/L$106*L58)</f>
        <v>0</v>
      </c>
      <c r="O58" s="266">
        <f>+N58*K58</f>
        <v>0</v>
      </c>
      <c r="P58" s="266">
        <f>+K58-O58</f>
        <v>0</v>
      </c>
      <c r="Q58" s="477">
        <f>+PSSA3_9102!$H$24</f>
        <v>0</v>
      </c>
      <c r="R58" s="477">
        <f>+PSSA3_9102!$H$33+PSSA3_9102!$H$47</f>
        <v>0</v>
      </c>
      <c r="S58" s="477">
        <f>+PSSA3_9102!$H$62</f>
        <v>0</v>
      </c>
      <c r="T58" s="266">
        <f t="shared" si="7"/>
        <v>0</v>
      </c>
      <c r="U58" s="526" t="e">
        <f t="shared" si="6"/>
        <v>#DIV/0!</v>
      </c>
    </row>
    <row r="59" spans="1:21">
      <c r="A59" s="768"/>
      <c r="B59" s="661">
        <v>9103</v>
      </c>
      <c r="C59" s="739"/>
      <c r="D59" s="732">
        <f>+PSSA3_8103!$D$7</f>
        <v>0</v>
      </c>
      <c r="E59" s="732"/>
      <c r="F59" s="733"/>
      <c r="G59" s="726"/>
      <c r="H59" s="723"/>
      <c r="I59" s="653">
        <f>+PSSA3_9103!$F$24</f>
        <v>0</v>
      </c>
      <c r="J59" s="266">
        <f>+PSSA3_9103!$F$33+PSSA3_9103!$F$47</f>
        <v>0</v>
      </c>
      <c r="K59" s="266">
        <f>+PSSA3_9103!$F$62</f>
        <v>0</v>
      </c>
      <c r="L59" s="276">
        <v>0</v>
      </c>
      <c r="M59" s="293">
        <f>+K59*L59</f>
        <v>0</v>
      </c>
      <c r="N59" s="290">
        <f>IF(L$106&lt;50%,L59,50%/L$106*L59)</f>
        <v>0</v>
      </c>
      <c r="O59" s="266">
        <f>+N59*K59</f>
        <v>0</v>
      </c>
      <c r="P59" s="266">
        <f>+K59-O59</f>
        <v>0</v>
      </c>
      <c r="Q59" s="477">
        <f>+PSSA3_9103!$H$24</f>
        <v>0</v>
      </c>
      <c r="R59" s="477">
        <f>+PSSA3_9103!$H$33+PSSA3_9103!$H$47</f>
        <v>0</v>
      </c>
      <c r="S59" s="477">
        <f>+PSSA3_9103!$H$62</f>
        <v>0</v>
      </c>
      <c r="T59" s="266">
        <f t="shared" si="7"/>
        <v>0</v>
      </c>
      <c r="U59" s="526" t="e">
        <f t="shared" si="6"/>
        <v>#DIV/0!</v>
      </c>
    </row>
    <row r="60" spans="1:21" ht="15.75" thickBot="1">
      <c r="A60" s="769"/>
      <c r="B60" s="661">
        <v>9104</v>
      </c>
      <c r="C60" s="740"/>
      <c r="D60" s="741">
        <f>+PSSA3_8104!$D$7</f>
        <v>0</v>
      </c>
      <c r="E60" s="741"/>
      <c r="F60" s="742"/>
      <c r="G60" s="727"/>
      <c r="H60" s="724"/>
      <c r="I60" s="654">
        <f>+PSSA3_9104!$F$24</f>
        <v>0</v>
      </c>
      <c r="J60" s="303">
        <f>+PSSA3_9104!$F$33+PSSA3_9104!$F$47</f>
        <v>0</v>
      </c>
      <c r="K60" s="303">
        <f>+PSSA3_9104!$F$62</f>
        <v>0</v>
      </c>
      <c r="L60" s="276">
        <v>0</v>
      </c>
      <c r="M60" s="304">
        <f>+K60*L60</f>
        <v>0</v>
      </c>
      <c r="N60" s="290">
        <f>IF(L$106&lt;50%,L60,50%/L$106*L60)</f>
        <v>0</v>
      </c>
      <c r="O60" s="266">
        <f>+N60*K60</f>
        <v>0</v>
      </c>
      <c r="P60" s="266">
        <f>+K60-O60</f>
        <v>0</v>
      </c>
      <c r="Q60" s="477">
        <f>+PSSA3_9104!$H$24</f>
        <v>0</v>
      </c>
      <c r="R60" s="477">
        <f>+PSSA3_9104!$H$33+PSSA3_9104!$H$47</f>
        <v>0</v>
      </c>
      <c r="S60" s="477">
        <f>+PSSA3_9104!$H$62</f>
        <v>0</v>
      </c>
      <c r="T60" s="303">
        <f t="shared" si="7"/>
        <v>0</v>
      </c>
      <c r="U60" s="526" t="e">
        <f t="shared" si="6"/>
        <v>#DIV/0!</v>
      </c>
    </row>
    <row r="61" spans="1:21" s="262" customFormat="1" ht="19.899999999999999" customHeight="1" thickBot="1">
      <c r="A61" s="641"/>
      <c r="B61" s="627"/>
      <c r="C61" s="662" t="s">
        <v>224</v>
      </c>
      <c r="D61" s="730"/>
      <c r="E61" s="730"/>
      <c r="F61" s="731"/>
      <c r="G61" s="643"/>
      <c r="H61" s="623"/>
      <c r="I61" s="628">
        <f>SUM(I57:I60)</f>
        <v>0</v>
      </c>
      <c r="J61" s="630">
        <f>SUM(J57:J60)</f>
        <v>0</v>
      </c>
      <c r="K61" s="630">
        <f>SUM(K57:K60)</f>
        <v>0</v>
      </c>
      <c r="L61" s="634"/>
      <c r="M61" s="635"/>
      <c r="N61" s="636"/>
      <c r="O61" s="630">
        <f>SUM(O57:O60)</f>
        <v>0</v>
      </c>
      <c r="P61" s="635">
        <f>SUM(P57:P60)</f>
        <v>0</v>
      </c>
      <c r="Q61" s="637">
        <f>SUM(Q57:Q60)</f>
        <v>0</v>
      </c>
      <c r="R61" s="637">
        <f>SUM(R57:R60)</f>
        <v>0</v>
      </c>
      <c r="S61" s="637">
        <f>SUM(S57:S60)</f>
        <v>0</v>
      </c>
      <c r="T61" s="630">
        <f t="shared" ref="T61:T64" si="9">+K61-S61</f>
        <v>0</v>
      </c>
      <c r="U61" s="631" t="e">
        <f t="shared" si="6"/>
        <v>#DIV/0!</v>
      </c>
    </row>
    <row r="62" spans="1:21">
      <c r="A62" s="770" t="s">
        <v>241</v>
      </c>
      <c r="B62" s="663">
        <v>10001</v>
      </c>
      <c r="C62" s="743">
        <f>+PSSA3_10001!$F$3</f>
        <v>0</v>
      </c>
      <c r="D62" s="732">
        <f>+PSSA3_8101!$D$7</f>
        <v>0</v>
      </c>
      <c r="E62" s="732"/>
      <c r="F62" s="732"/>
      <c r="G62" s="714"/>
      <c r="H62" s="714"/>
      <c r="I62" s="653">
        <f>+PSSA3_10001!$F$24</f>
        <v>0</v>
      </c>
      <c r="J62" s="266">
        <f>+PSSA3_10001!$F$33+PSSA3_10001!$F$47</f>
        <v>0</v>
      </c>
      <c r="K62" s="266">
        <f>+PSSA3_10001!$F$62</f>
        <v>0</v>
      </c>
      <c r="L62" s="276">
        <v>0</v>
      </c>
      <c r="M62" s="293">
        <f>+K62*L62</f>
        <v>0</v>
      </c>
      <c r="N62" s="290">
        <f>IF(L$106&lt;50%,L62,50%/L$106*L62)</f>
        <v>0</v>
      </c>
      <c r="O62" s="266">
        <f>+N62*K62</f>
        <v>0</v>
      </c>
      <c r="P62" s="266">
        <f>+K62-O62</f>
        <v>0</v>
      </c>
      <c r="Q62" s="477">
        <f>+PSSA3_10001!$H$24</f>
        <v>0</v>
      </c>
      <c r="R62" s="477">
        <f>+PSSA3_10001!$H$33+PSSA3_10001!$H$47</f>
        <v>0</v>
      </c>
      <c r="S62" s="477">
        <f>+PSSA3_10001!$H$62</f>
        <v>0</v>
      </c>
      <c r="T62" s="266">
        <f t="shared" si="9"/>
        <v>0</v>
      </c>
      <c r="U62" s="526" t="e">
        <f t="shared" si="6"/>
        <v>#DIV/0!</v>
      </c>
    </row>
    <row r="63" spans="1:21">
      <c r="A63" s="771" t="s">
        <v>241</v>
      </c>
      <c r="B63" s="663">
        <v>10002</v>
      </c>
      <c r="C63" s="744"/>
      <c r="D63" s="732">
        <f>+PSSA3_8102!$D$7</f>
        <v>0</v>
      </c>
      <c r="E63" s="732"/>
      <c r="F63" s="732"/>
      <c r="G63" s="715"/>
      <c r="H63" s="715"/>
      <c r="I63" s="653">
        <f>+PSSA3_10002!$F$24</f>
        <v>0</v>
      </c>
      <c r="J63" s="266">
        <f>+PSSA3_10002!$F$33+PSSA3_10002!$F$47</f>
        <v>0</v>
      </c>
      <c r="K63" s="266">
        <f>+PSSA3_10002!$F$62</f>
        <v>0</v>
      </c>
      <c r="L63" s="276">
        <v>0</v>
      </c>
      <c r="M63" s="293">
        <f>+K63*L63</f>
        <v>0</v>
      </c>
      <c r="N63" s="290">
        <f>IF(L$106&lt;50%,L63,50%/L$106*L63)</f>
        <v>0</v>
      </c>
      <c r="O63" s="266">
        <f>+N63*K63</f>
        <v>0</v>
      </c>
      <c r="P63" s="266">
        <f>+K63-O63</f>
        <v>0</v>
      </c>
      <c r="Q63" s="477">
        <f>+PSSA3_10002!$H$24</f>
        <v>0</v>
      </c>
      <c r="R63" s="477">
        <f>+PSSA3_10002!$H$33+PSSA3_10002!$H$47</f>
        <v>0</v>
      </c>
      <c r="S63" s="477">
        <f>+PSSA3_10002!$H$62</f>
        <v>0</v>
      </c>
      <c r="T63" s="266">
        <f t="shared" si="9"/>
        <v>0</v>
      </c>
      <c r="U63" s="526" t="e">
        <f t="shared" si="6"/>
        <v>#DIV/0!</v>
      </c>
    </row>
    <row r="64" spans="1:21" ht="15.75" thickBot="1">
      <c r="A64" s="772" t="s">
        <v>241</v>
      </c>
      <c r="B64" s="663">
        <v>10003</v>
      </c>
      <c r="C64" s="745"/>
      <c r="D64" s="732">
        <f>+PSSA3_8103!$D$7</f>
        <v>0</v>
      </c>
      <c r="E64" s="732"/>
      <c r="F64" s="732"/>
      <c r="G64" s="716"/>
      <c r="H64" s="716"/>
      <c r="I64" s="653">
        <f>+PSSA3_10003!$F$24</f>
        <v>0</v>
      </c>
      <c r="J64" s="266">
        <f>+PSSA3_10003!$F$33+PSSA3_10003!$F$47</f>
        <v>0</v>
      </c>
      <c r="K64" s="266">
        <f>+PSSA3_10003!$F$62</f>
        <v>0</v>
      </c>
      <c r="L64" s="276">
        <v>0</v>
      </c>
      <c r="M64" s="293">
        <f>+K64*L64</f>
        <v>0</v>
      </c>
      <c r="N64" s="290">
        <f>IF(L$106&lt;50%,L64,50%/L$106*L64)</f>
        <v>0</v>
      </c>
      <c r="O64" s="266">
        <f>+N64*K64</f>
        <v>0</v>
      </c>
      <c r="P64" s="266">
        <f>+K64-O64</f>
        <v>0</v>
      </c>
      <c r="Q64" s="477">
        <f>+PSSA3_10003!$H$24</f>
        <v>0</v>
      </c>
      <c r="R64" s="477">
        <f>+PSSA3_10003!$H$33+PSSA3_10003!$H$47</f>
        <v>0</v>
      </c>
      <c r="S64" s="477">
        <f>+PSSA3_10003!$H$62</f>
        <v>0</v>
      </c>
      <c r="T64" s="266">
        <f t="shared" si="9"/>
        <v>0</v>
      </c>
      <c r="U64" s="526" t="e">
        <f t="shared" si="6"/>
        <v>#DIV/0!</v>
      </c>
    </row>
    <row r="65" spans="1:21" ht="16.5" thickBot="1">
      <c r="A65" s="641"/>
      <c r="B65" s="627"/>
      <c r="C65" s="662" t="s">
        <v>225</v>
      </c>
      <c r="D65" s="730"/>
      <c r="E65" s="730"/>
      <c r="F65" s="731"/>
      <c r="G65" s="643"/>
      <c r="H65" s="623"/>
      <c r="I65" s="628">
        <f>SUM(I62:I64)</f>
        <v>0</v>
      </c>
      <c r="J65" s="630">
        <f>SUM(J62:J64)</f>
        <v>0</v>
      </c>
      <c r="K65" s="630">
        <f>SUM(K62:K64)</f>
        <v>0</v>
      </c>
      <c r="L65" s="634"/>
      <c r="M65" s="635"/>
      <c r="N65" s="636"/>
      <c r="O65" s="630">
        <f>SUM(O62:O64)</f>
        <v>0</v>
      </c>
      <c r="P65" s="635">
        <f>SUM(P62:P64)</f>
        <v>0</v>
      </c>
      <c r="Q65" s="637">
        <f>SUM(Q62:Q64)</f>
        <v>0</v>
      </c>
      <c r="R65" s="637">
        <f>SUM(R62:R64)</f>
        <v>0</v>
      </c>
      <c r="S65" s="637">
        <f>SUM(S62:S64)</f>
        <v>0</v>
      </c>
      <c r="T65" s="630">
        <f t="shared" ref="T65:T101" si="10">+K65-S65</f>
        <v>0</v>
      </c>
      <c r="U65" s="631" t="e">
        <f t="shared" si="6"/>
        <v>#DIV/0!</v>
      </c>
    </row>
    <row r="66" spans="1:21">
      <c r="A66" s="770" t="s">
        <v>259</v>
      </c>
      <c r="B66" s="663">
        <v>11001</v>
      </c>
      <c r="C66" s="743">
        <f>+PSSA3_11001!$F$3</f>
        <v>0</v>
      </c>
      <c r="D66" s="732">
        <f>+PSSA3_8101!$D$7</f>
        <v>0</v>
      </c>
      <c r="E66" s="732"/>
      <c r="F66" s="733"/>
      <c r="G66" s="714"/>
      <c r="H66" s="714"/>
      <c r="I66" s="653">
        <f>+PSSA3_11001!$F$24</f>
        <v>0</v>
      </c>
      <c r="J66" s="266">
        <f>+PSSA3_11001!$F$33+PSSA3_11001!$F$47</f>
        <v>0</v>
      </c>
      <c r="K66" s="266">
        <f>+PSSA3_11001!$F$62</f>
        <v>0</v>
      </c>
      <c r="L66" s="276">
        <v>0</v>
      </c>
      <c r="M66" s="293">
        <f>+K66*L66</f>
        <v>0</v>
      </c>
      <c r="N66" s="290">
        <f>IF(L$106&lt;50%,L66,50%/L$106*L66)</f>
        <v>0</v>
      </c>
      <c r="O66" s="266">
        <f>+N66*K66</f>
        <v>0</v>
      </c>
      <c r="P66" s="266">
        <f>+K66-O66</f>
        <v>0</v>
      </c>
      <c r="Q66" s="477">
        <f>+PSSA3_11001!$H$24</f>
        <v>0</v>
      </c>
      <c r="R66" s="477">
        <f>+PSSA3_11001!$H$33+PSSA3_11001!$H$47</f>
        <v>0</v>
      </c>
      <c r="S66" s="477">
        <f>+PSSA3_11001!$H$62</f>
        <v>0</v>
      </c>
      <c r="T66" s="266">
        <f t="shared" si="10"/>
        <v>0</v>
      </c>
      <c r="U66" s="526" t="e">
        <f t="shared" si="6"/>
        <v>#DIV/0!</v>
      </c>
    </row>
    <row r="67" spans="1:21">
      <c r="A67" s="771" t="s">
        <v>259</v>
      </c>
      <c r="B67" s="663">
        <v>11002</v>
      </c>
      <c r="C67" s="744"/>
      <c r="D67" s="732">
        <f>+PSSA3_8102!$D$7</f>
        <v>0</v>
      </c>
      <c r="E67" s="732"/>
      <c r="F67" s="733"/>
      <c r="G67" s="715"/>
      <c r="H67" s="715"/>
      <c r="I67" s="653">
        <f>+PSSA3_11002!$F$24</f>
        <v>0</v>
      </c>
      <c r="J67" s="266">
        <f>+PSSA3_11002!$F$33+PSSA3_11002!$F$47</f>
        <v>0</v>
      </c>
      <c r="K67" s="266">
        <f>+PSSA3_11002!$F$62</f>
        <v>0</v>
      </c>
      <c r="L67" s="276">
        <v>0</v>
      </c>
      <c r="M67" s="293">
        <f>+K67*L67</f>
        <v>0</v>
      </c>
      <c r="N67" s="290">
        <f>IF(L$106&lt;50%,L67,50%/L$106*L67)</f>
        <v>0</v>
      </c>
      <c r="O67" s="266">
        <f>+N67*K67</f>
        <v>0</v>
      </c>
      <c r="P67" s="266">
        <f>+K67-O67</f>
        <v>0</v>
      </c>
      <c r="Q67" s="477">
        <f>+PSSA3_11002!$H$24</f>
        <v>0</v>
      </c>
      <c r="R67" s="477">
        <f>+PSSA3_11002!$H$33+PSSA3_11002!$H$47</f>
        <v>0</v>
      </c>
      <c r="S67" s="477">
        <f>+PSSA3_11002!$H$62</f>
        <v>0</v>
      </c>
      <c r="T67" s="266">
        <f t="shared" si="10"/>
        <v>0</v>
      </c>
      <c r="U67" s="526" t="e">
        <f t="shared" si="6"/>
        <v>#DIV/0!</v>
      </c>
    </row>
    <row r="68" spans="1:21" ht="15.75" thickBot="1">
      <c r="A68" s="772" t="s">
        <v>259</v>
      </c>
      <c r="B68" s="663">
        <v>11003</v>
      </c>
      <c r="C68" s="745"/>
      <c r="D68" s="732">
        <f>+PSSA3_8103!$D$7</f>
        <v>0</v>
      </c>
      <c r="E68" s="732"/>
      <c r="F68" s="733"/>
      <c r="G68" s="716"/>
      <c r="H68" s="716"/>
      <c r="I68" s="653">
        <f>+PSSA3_11003!$F$24</f>
        <v>0</v>
      </c>
      <c r="J68" s="266">
        <f>+PSSA3_11003!$F$33+PSSA3_11003!$F$47</f>
        <v>0</v>
      </c>
      <c r="K68" s="266">
        <f>+PSSA3_11003!$F$62</f>
        <v>0</v>
      </c>
      <c r="L68" s="276">
        <v>0</v>
      </c>
      <c r="M68" s="293">
        <f>+K68*L68</f>
        <v>0</v>
      </c>
      <c r="N68" s="290">
        <f>IF(L$106&lt;50%,L68,50%/L$106*L68)</f>
        <v>0</v>
      </c>
      <c r="O68" s="266">
        <f>+N68*K68</f>
        <v>0</v>
      </c>
      <c r="P68" s="266">
        <f>+K68-O68</f>
        <v>0</v>
      </c>
      <c r="Q68" s="477">
        <f>+PSSA3_11003!$H$24</f>
        <v>0</v>
      </c>
      <c r="R68" s="477">
        <f>+PSSA3_11003!$H$33+PSSA3_11003!$H$47</f>
        <v>0</v>
      </c>
      <c r="S68" s="477">
        <f>+PSSA3_11003!$H$62</f>
        <v>0</v>
      </c>
      <c r="T68" s="266">
        <f t="shared" si="10"/>
        <v>0</v>
      </c>
      <c r="U68" s="526" t="e">
        <f t="shared" si="6"/>
        <v>#DIV/0!</v>
      </c>
    </row>
    <row r="69" spans="1:21" ht="16.5" thickBot="1">
      <c r="A69" s="641"/>
      <c r="B69" s="627"/>
      <c r="C69" s="662" t="s">
        <v>226</v>
      </c>
      <c r="D69" s="730"/>
      <c r="E69" s="730"/>
      <c r="F69" s="731"/>
      <c r="G69" s="643"/>
      <c r="H69" s="623"/>
      <c r="I69" s="628">
        <f>SUM(I66:I68)</f>
        <v>0</v>
      </c>
      <c r="J69" s="630">
        <f>SUM(J66:J68)</f>
        <v>0</v>
      </c>
      <c r="K69" s="630">
        <f>SUM(K66:K68)</f>
        <v>0</v>
      </c>
      <c r="L69" s="634"/>
      <c r="M69" s="635"/>
      <c r="N69" s="636"/>
      <c r="O69" s="630">
        <f>SUM(O66:O68)</f>
        <v>0</v>
      </c>
      <c r="P69" s="635">
        <f>SUM(P66:P68)</f>
        <v>0</v>
      </c>
      <c r="Q69" s="637">
        <f>SUM(Q66:Q68)</f>
        <v>0</v>
      </c>
      <c r="R69" s="637">
        <f>SUM(R66:R68)</f>
        <v>0</v>
      </c>
      <c r="S69" s="637">
        <f>SUM(S66:S68)</f>
        <v>0</v>
      </c>
      <c r="T69" s="630">
        <f t="shared" si="10"/>
        <v>0</v>
      </c>
      <c r="U69" s="631" t="e">
        <f t="shared" si="6"/>
        <v>#DIV/0!</v>
      </c>
    </row>
    <row r="70" spans="1:21">
      <c r="A70" s="770" t="s">
        <v>260</v>
      </c>
      <c r="B70" s="663">
        <v>12001</v>
      </c>
      <c r="C70" s="743">
        <f>+PSSA3_12001!$F$3</f>
        <v>0</v>
      </c>
      <c r="D70" s="732">
        <f>+PSSA3_8101!$D$7</f>
        <v>0</v>
      </c>
      <c r="E70" s="732"/>
      <c r="F70" s="733"/>
      <c r="G70" s="714"/>
      <c r="H70" s="714"/>
      <c r="I70" s="653">
        <f>+PSSA3_12001!$F$24</f>
        <v>0</v>
      </c>
      <c r="J70" s="266">
        <f>+PSSA3_12001!$F$33+PSSA3_12001!$F$47</f>
        <v>0</v>
      </c>
      <c r="K70" s="266">
        <f>+PSSA3_12001!$F$62</f>
        <v>0</v>
      </c>
      <c r="L70" s="276">
        <v>0</v>
      </c>
      <c r="M70" s="293">
        <f>+K70*L70</f>
        <v>0</v>
      </c>
      <c r="N70" s="290">
        <f>IF(L$106&lt;50%,L70,50%/L$106*L70)</f>
        <v>0</v>
      </c>
      <c r="O70" s="266">
        <f>+N70*K70</f>
        <v>0</v>
      </c>
      <c r="P70" s="266">
        <f>+K70-O70</f>
        <v>0</v>
      </c>
      <c r="Q70" s="477">
        <f>+PSSA3_12001!$H$24</f>
        <v>0</v>
      </c>
      <c r="R70" s="477">
        <f>+PSSA3_12001!$H$33+PSSA3_12001!$H$47</f>
        <v>0</v>
      </c>
      <c r="S70" s="477">
        <f>+PSSA3_12001!$H$62</f>
        <v>0</v>
      </c>
      <c r="T70" s="266">
        <f t="shared" si="10"/>
        <v>0</v>
      </c>
      <c r="U70" s="526" t="e">
        <f t="shared" si="6"/>
        <v>#DIV/0!</v>
      </c>
    </row>
    <row r="71" spans="1:21">
      <c r="A71" s="771"/>
      <c r="B71" s="663">
        <v>12002</v>
      </c>
      <c r="C71" s="744"/>
      <c r="D71" s="732">
        <f>+PSSA3_8102!$D$7</f>
        <v>0</v>
      </c>
      <c r="E71" s="732"/>
      <c r="F71" s="733"/>
      <c r="G71" s="715"/>
      <c r="H71" s="715"/>
      <c r="I71" s="653">
        <f>+PSSA3_12002!$F$24</f>
        <v>0</v>
      </c>
      <c r="J71" s="266">
        <f>+PSSA3_12002!$F$33+PSSA3_12002!$F$47</f>
        <v>0</v>
      </c>
      <c r="K71" s="266">
        <f>+PSSA3_12002!$F$62</f>
        <v>0</v>
      </c>
      <c r="L71" s="276">
        <v>0</v>
      </c>
      <c r="M71" s="293">
        <f>+K71*L71</f>
        <v>0</v>
      </c>
      <c r="N71" s="290">
        <f>IF(L$106&lt;50%,L71,50%/L$106*L71)</f>
        <v>0</v>
      </c>
      <c r="O71" s="266">
        <f>+N71*K71</f>
        <v>0</v>
      </c>
      <c r="P71" s="266">
        <f>+K71-O71</f>
        <v>0</v>
      </c>
      <c r="Q71" s="477">
        <f>+PSSA3_12002!$H$24</f>
        <v>0</v>
      </c>
      <c r="R71" s="477">
        <f>+PSSA3_12002!$H$33+PSSA3_12002!$H$47</f>
        <v>0</v>
      </c>
      <c r="S71" s="477">
        <f>+PSSA3_12002!$H$62</f>
        <v>0</v>
      </c>
      <c r="T71" s="266">
        <f t="shared" si="10"/>
        <v>0</v>
      </c>
      <c r="U71" s="526" t="e">
        <f t="shared" si="6"/>
        <v>#DIV/0!</v>
      </c>
    </row>
    <row r="72" spans="1:21" ht="15.75" thickBot="1">
      <c r="A72" s="772"/>
      <c r="B72" s="663">
        <v>12003</v>
      </c>
      <c r="C72" s="745"/>
      <c r="D72" s="732">
        <f>+PSSA3_8103!$D$7</f>
        <v>0</v>
      </c>
      <c r="E72" s="732"/>
      <c r="F72" s="733"/>
      <c r="G72" s="716"/>
      <c r="H72" s="716"/>
      <c r="I72" s="653">
        <f>+PSSA3_12003!$F$24</f>
        <v>0</v>
      </c>
      <c r="J72" s="266">
        <f>+PSSA3_12003!$F$33+PSSA3_12003!$F$47</f>
        <v>0</v>
      </c>
      <c r="K72" s="266">
        <f>+PSSA3_12003!$F$62</f>
        <v>0</v>
      </c>
      <c r="L72" s="276">
        <v>0</v>
      </c>
      <c r="M72" s="293">
        <f>+K72*L72</f>
        <v>0</v>
      </c>
      <c r="N72" s="290">
        <f>IF(L$106&lt;50%,L72,50%/L$106*L72)</f>
        <v>0</v>
      </c>
      <c r="O72" s="266">
        <f>+N72*K72</f>
        <v>0</v>
      </c>
      <c r="P72" s="266">
        <f>+K72-O72</f>
        <v>0</v>
      </c>
      <c r="Q72" s="477">
        <f>+PSSA3_12003!$H$24</f>
        <v>0</v>
      </c>
      <c r="R72" s="477">
        <f>+PSSA3_12003!$H$33+PSSA3_12003!$H$47</f>
        <v>0</v>
      </c>
      <c r="S72" s="477">
        <f>+PSSA3_12003!$H$62</f>
        <v>0</v>
      </c>
      <c r="T72" s="266">
        <f t="shared" si="10"/>
        <v>0</v>
      </c>
      <c r="U72" s="526" t="e">
        <f t="shared" si="6"/>
        <v>#DIV/0!</v>
      </c>
    </row>
    <row r="73" spans="1:21" ht="16.5" thickBot="1">
      <c r="A73" s="641"/>
      <c r="B73" s="627"/>
      <c r="C73" s="662" t="s">
        <v>227</v>
      </c>
      <c r="D73" s="730"/>
      <c r="E73" s="730"/>
      <c r="F73" s="731"/>
      <c r="G73" s="643"/>
      <c r="H73" s="623"/>
      <c r="I73" s="628">
        <f>SUM(I70:I72)</f>
        <v>0</v>
      </c>
      <c r="J73" s="630">
        <f>SUM(J70:J72)</f>
        <v>0</v>
      </c>
      <c r="K73" s="630">
        <f>SUM(K70:K72)</f>
        <v>0</v>
      </c>
      <c r="L73" s="634"/>
      <c r="M73" s="635"/>
      <c r="N73" s="636"/>
      <c r="O73" s="630">
        <f>SUM(O70:O72)</f>
        <v>0</v>
      </c>
      <c r="P73" s="635">
        <f>SUM(P70:P72)</f>
        <v>0</v>
      </c>
      <c r="Q73" s="637">
        <f>SUM(Q70:Q72)</f>
        <v>0</v>
      </c>
      <c r="R73" s="637">
        <f>SUM(R70:R72)</f>
        <v>0</v>
      </c>
      <c r="S73" s="637">
        <f>SUM(S70:S72)</f>
        <v>0</v>
      </c>
      <c r="T73" s="630">
        <f t="shared" si="10"/>
        <v>0</v>
      </c>
      <c r="U73" s="631" t="e">
        <f t="shared" si="6"/>
        <v>#DIV/0!</v>
      </c>
    </row>
    <row r="74" spans="1:21">
      <c r="A74" s="773" t="s">
        <v>261</v>
      </c>
      <c r="B74" s="663">
        <v>13001</v>
      </c>
      <c r="C74" s="743">
        <f>+PSSA3_13001!$F$3</f>
        <v>0</v>
      </c>
      <c r="D74" s="732">
        <f>+PSSA3_8101!$D$7</f>
        <v>0</v>
      </c>
      <c r="E74" s="732"/>
      <c r="F74" s="733"/>
      <c r="G74" s="714"/>
      <c r="H74" s="714"/>
      <c r="I74" s="653">
        <f>+PSSA3_13001!$F$24</f>
        <v>0</v>
      </c>
      <c r="J74" s="266">
        <f>+PSSA3_13001!$F$33+PSSA3_13001!$F$47</f>
        <v>0</v>
      </c>
      <c r="K74" s="266">
        <f>+PSSA3_13001!$F$62</f>
        <v>0</v>
      </c>
      <c r="L74" s="276">
        <v>0</v>
      </c>
      <c r="M74" s="293">
        <f>+K74*L74</f>
        <v>0</v>
      </c>
      <c r="N74" s="290">
        <f>IF(L$106&lt;50%,L74,50%/L$106*L74)</f>
        <v>0</v>
      </c>
      <c r="O74" s="266">
        <f>+N74*K74</f>
        <v>0</v>
      </c>
      <c r="P74" s="266">
        <f>+K74-O74</f>
        <v>0</v>
      </c>
      <c r="Q74" s="477">
        <f>+PSSA3_13001!$H$24</f>
        <v>0</v>
      </c>
      <c r="R74" s="477">
        <f>+PSSA3_13001!$H$33+PSSA3_13001!$H$47</f>
        <v>0</v>
      </c>
      <c r="S74" s="477">
        <f>+PSSA3_13001!$H$62</f>
        <v>0</v>
      </c>
      <c r="T74" s="266">
        <f t="shared" si="10"/>
        <v>0</v>
      </c>
      <c r="U74" s="526" t="e">
        <f t="shared" si="6"/>
        <v>#DIV/0!</v>
      </c>
    </row>
    <row r="75" spans="1:21">
      <c r="A75" s="774" t="s">
        <v>241</v>
      </c>
      <c r="B75" s="663">
        <v>13002</v>
      </c>
      <c r="C75" s="744"/>
      <c r="D75" s="732">
        <f>+PSSA3_8102!$D$7</f>
        <v>0</v>
      </c>
      <c r="E75" s="732"/>
      <c r="F75" s="733"/>
      <c r="G75" s="715"/>
      <c r="H75" s="715"/>
      <c r="I75" s="653">
        <f>+PSSA3_13002!$F$24</f>
        <v>0</v>
      </c>
      <c r="J75" s="266">
        <f>+PSSA3_13002!$F$33+PSSA3_13002!$F$47</f>
        <v>0</v>
      </c>
      <c r="K75" s="266">
        <f>+PSSA3_13002!$F$62</f>
        <v>0</v>
      </c>
      <c r="L75" s="276">
        <v>0</v>
      </c>
      <c r="M75" s="293">
        <f>+K75*L75</f>
        <v>0</v>
      </c>
      <c r="N75" s="290">
        <f>IF(L$106&lt;50%,L75,50%/L$106*L75)</f>
        <v>0</v>
      </c>
      <c r="O75" s="266">
        <f>+N75*K75</f>
        <v>0</v>
      </c>
      <c r="P75" s="266">
        <f>+K75-O75</f>
        <v>0</v>
      </c>
      <c r="Q75" s="477">
        <f>+PSSA3_13002!$H$24</f>
        <v>0</v>
      </c>
      <c r="R75" s="477">
        <f>+PSSA3_13002!$H$33+PSSA3_13002!$H$47</f>
        <v>0</v>
      </c>
      <c r="S75" s="477">
        <f>+PSSA3_13002!$H$62</f>
        <v>0</v>
      </c>
      <c r="T75" s="266">
        <f t="shared" si="10"/>
        <v>0</v>
      </c>
      <c r="U75" s="526" t="e">
        <f t="shared" si="6"/>
        <v>#DIV/0!</v>
      </c>
    </row>
    <row r="76" spans="1:21" ht="15.75" thickBot="1">
      <c r="A76" s="775" t="s">
        <v>241</v>
      </c>
      <c r="B76" s="663">
        <v>13003</v>
      </c>
      <c r="C76" s="745"/>
      <c r="D76" s="732">
        <f>+PSSA3_8103!$D$7</f>
        <v>0</v>
      </c>
      <c r="E76" s="732"/>
      <c r="F76" s="733"/>
      <c r="G76" s="716"/>
      <c r="H76" s="716"/>
      <c r="I76" s="653">
        <f>+PSSA3_13003!$F$24</f>
        <v>0</v>
      </c>
      <c r="J76" s="266">
        <f>+PSSA3_13003!$F$33+PSSA3_13003!$F$47</f>
        <v>0</v>
      </c>
      <c r="K76" s="266">
        <f>+PSSA3_13003!$F$62</f>
        <v>0</v>
      </c>
      <c r="L76" s="276">
        <v>0</v>
      </c>
      <c r="M76" s="293">
        <f>+K76*L76</f>
        <v>0</v>
      </c>
      <c r="N76" s="290">
        <f>IF(L$106&lt;50%,L76,50%/L$106*L76)</f>
        <v>0</v>
      </c>
      <c r="O76" s="266">
        <f>+N76*K76</f>
        <v>0</v>
      </c>
      <c r="P76" s="266">
        <f>+K76-O76</f>
        <v>0</v>
      </c>
      <c r="Q76" s="477">
        <f>+PSSA3_13003!$H$24</f>
        <v>0</v>
      </c>
      <c r="R76" s="477">
        <f>+PSSA3_13003!$H$33+PSSA3_13003!$H$47</f>
        <v>0</v>
      </c>
      <c r="S76" s="477">
        <f>+PSSA3_13003!$H$62</f>
        <v>0</v>
      </c>
      <c r="T76" s="266">
        <f t="shared" si="10"/>
        <v>0</v>
      </c>
      <c r="U76" s="526" t="e">
        <f t="shared" si="6"/>
        <v>#DIV/0!</v>
      </c>
    </row>
    <row r="77" spans="1:21" ht="16.5" thickBot="1">
      <c r="A77" s="641"/>
      <c r="B77" s="627"/>
      <c r="C77" s="662" t="s">
        <v>228</v>
      </c>
      <c r="D77" s="730"/>
      <c r="E77" s="730"/>
      <c r="F77" s="731"/>
      <c r="G77" s="643"/>
      <c r="H77" s="623"/>
      <c r="I77" s="628">
        <f>SUM(I74:I76)</f>
        <v>0</v>
      </c>
      <c r="J77" s="630">
        <f>SUM(J74:J76)</f>
        <v>0</v>
      </c>
      <c r="K77" s="630">
        <f>SUM(K74:K76)</f>
        <v>0</v>
      </c>
      <c r="L77" s="634"/>
      <c r="M77" s="635"/>
      <c r="N77" s="636"/>
      <c r="O77" s="630">
        <f>SUM(O74:O76)</f>
        <v>0</v>
      </c>
      <c r="P77" s="635">
        <f>SUM(P74:P76)</f>
        <v>0</v>
      </c>
      <c r="Q77" s="637">
        <f>SUM(Q74:Q76)</f>
        <v>0</v>
      </c>
      <c r="R77" s="637">
        <f>SUM(R74:R76)</f>
        <v>0</v>
      </c>
      <c r="S77" s="637">
        <f>SUM(S74:S76)</f>
        <v>0</v>
      </c>
      <c r="T77" s="630">
        <f t="shared" si="10"/>
        <v>0</v>
      </c>
      <c r="U77" s="631" t="e">
        <f t="shared" si="6"/>
        <v>#DIV/0!</v>
      </c>
    </row>
    <row r="78" spans="1:21">
      <c r="A78" s="770" t="s">
        <v>262</v>
      </c>
      <c r="B78" s="663">
        <v>14001</v>
      </c>
      <c r="C78" s="743">
        <f>+PSSA3_14001!$F$3</f>
        <v>0</v>
      </c>
      <c r="D78" s="732">
        <f>+PSSA3_8101!$D$7</f>
        <v>0</v>
      </c>
      <c r="E78" s="732"/>
      <c r="F78" s="733"/>
      <c r="G78" s="714"/>
      <c r="H78" s="714"/>
      <c r="I78" s="653">
        <f>+PSSA3_14001!$F$24</f>
        <v>0</v>
      </c>
      <c r="J78" s="266">
        <f>+PSSA3_14001!$F$33+PSSA3_14001!$F$47</f>
        <v>0</v>
      </c>
      <c r="K78" s="266">
        <f>+PSSA3_14001!$F$62</f>
        <v>0</v>
      </c>
      <c r="L78" s="276">
        <v>0</v>
      </c>
      <c r="M78" s="293">
        <f>+K78*L78</f>
        <v>0</v>
      </c>
      <c r="N78" s="290">
        <f>IF(L$106&lt;50%,L78,50%/L$106*L78)</f>
        <v>0</v>
      </c>
      <c r="O78" s="266">
        <f>+N78*K78</f>
        <v>0</v>
      </c>
      <c r="P78" s="266">
        <f>+K78-O78</f>
        <v>0</v>
      </c>
      <c r="Q78" s="477">
        <f>+PSSA3_14001!$H$24</f>
        <v>0</v>
      </c>
      <c r="R78" s="477">
        <f>+PSSA3_14001!$H$33+PSSA3_14001!$H$47</f>
        <v>0</v>
      </c>
      <c r="S78" s="477">
        <f>+PSSA3_14001!$H$62</f>
        <v>0</v>
      </c>
      <c r="T78" s="266">
        <f t="shared" si="10"/>
        <v>0</v>
      </c>
      <c r="U78" s="526" t="e">
        <f t="shared" si="6"/>
        <v>#DIV/0!</v>
      </c>
    </row>
    <row r="79" spans="1:21">
      <c r="A79" s="771" t="s">
        <v>241</v>
      </c>
      <c r="B79" s="663">
        <v>14002</v>
      </c>
      <c r="C79" s="744"/>
      <c r="D79" s="732">
        <f>+PSSA3_8102!$D$7</f>
        <v>0</v>
      </c>
      <c r="E79" s="732"/>
      <c r="F79" s="733"/>
      <c r="G79" s="715"/>
      <c r="H79" s="715"/>
      <c r="I79" s="653">
        <f>+PSSA3_14002!$F$24</f>
        <v>0</v>
      </c>
      <c r="J79" s="266">
        <f>+PSSA3_14002!$F$33+PSSA3_14002!$F$47</f>
        <v>0</v>
      </c>
      <c r="K79" s="266">
        <f>+PSSA3_14002!$F$62</f>
        <v>0</v>
      </c>
      <c r="L79" s="276">
        <v>0</v>
      </c>
      <c r="M79" s="293">
        <f>+K79*L79</f>
        <v>0</v>
      </c>
      <c r="N79" s="290">
        <f>IF(L$106&lt;50%,L79,50%/L$106*L79)</f>
        <v>0</v>
      </c>
      <c r="O79" s="266">
        <f>+N79*K79</f>
        <v>0</v>
      </c>
      <c r="P79" s="266">
        <f>+K79-O79</f>
        <v>0</v>
      </c>
      <c r="Q79" s="477">
        <f>+PSSA3_14002!$H$24</f>
        <v>0</v>
      </c>
      <c r="R79" s="477">
        <f>+PSSA3_14002!$H$33+PSSA3_14002!$H$47</f>
        <v>0</v>
      </c>
      <c r="S79" s="477">
        <f>+PSSA3_14002!$H$62</f>
        <v>0</v>
      </c>
      <c r="T79" s="266">
        <f t="shared" si="10"/>
        <v>0</v>
      </c>
      <c r="U79" s="526" t="e">
        <f t="shared" si="6"/>
        <v>#DIV/0!</v>
      </c>
    </row>
    <row r="80" spans="1:21" ht="15.75" thickBot="1">
      <c r="A80" s="772" t="s">
        <v>241</v>
      </c>
      <c r="B80" s="663">
        <v>14003</v>
      </c>
      <c r="C80" s="745"/>
      <c r="D80" s="732">
        <f>+PSSA3_8103!$D$7</f>
        <v>0</v>
      </c>
      <c r="E80" s="732"/>
      <c r="F80" s="733"/>
      <c r="G80" s="716"/>
      <c r="H80" s="716"/>
      <c r="I80" s="653">
        <f>+PSSA3_14003!$F$24</f>
        <v>0</v>
      </c>
      <c r="J80" s="266">
        <f>+PSSA3_14003!$F$33+PSSA3_14003!$F$47</f>
        <v>0</v>
      </c>
      <c r="K80" s="266">
        <f>+PSSA3_14003!$F$62</f>
        <v>0</v>
      </c>
      <c r="L80" s="276">
        <v>0</v>
      </c>
      <c r="M80" s="293">
        <f>+K80*L80</f>
        <v>0</v>
      </c>
      <c r="N80" s="290">
        <f>IF(L$106&lt;50%,L80,50%/L$106*L80)</f>
        <v>0</v>
      </c>
      <c r="O80" s="266">
        <f>+N80*K80</f>
        <v>0</v>
      </c>
      <c r="P80" s="266">
        <f>+K80-O80</f>
        <v>0</v>
      </c>
      <c r="Q80" s="477">
        <f>+PSSA3_14003!$H$24</f>
        <v>0</v>
      </c>
      <c r="R80" s="477">
        <f>+PSSA3_14003!$H$33+PSSA3_14003!$H$47</f>
        <v>0</v>
      </c>
      <c r="S80" s="477">
        <f>+PSSA3_14003!$H$62</f>
        <v>0</v>
      </c>
      <c r="T80" s="266">
        <f t="shared" si="10"/>
        <v>0</v>
      </c>
      <c r="U80" s="526" t="e">
        <f t="shared" si="6"/>
        <v>#DIV/0!</v>
      </c>
    </row>
    <row r="81" spans="1:21" ht="16.5" thickBot="1">
      <c r="A81" s="632"/>
      <c r="B81" s="633"/>
      <c r="C81" s="662" t="s">
        <v>229</v>
      </c>
      <c r="D81" s="730"/>
      <c r="E81" s="730"/>
      <c r="F81" s="731"/>
      <c r="G81" s="643"/>
      <c r="H81" s="623"/>
      <c r="I81" s="628">
        <f>SUM(I78:I80)</f>
        <v>0</v>
      </c>
      <c r="J81" s="630">
        <f>SUM(J78:J80)</f>
        <v>0</v>
      </c>
      <c r="K81" s="630">
        <f>SUM(K78:K80)</f>
        <v>0</v>
      </c>
      <c r="L81" s="634"/>
      <c r="M81" s="635"/>
      <c r="N81" s="636"/>
      <c r="O81" s="630">
        <f>SUM(O78:O80)</f>
        <v>0</v>
      </c>
      <c r="P81" s="635">
        <f>SUM(P78:P80)</f>
        <v>0</v>
      </c>
      <c r="Q81" s="637">
        <f>SUM(Q78:Q80)</f>
        <v>0</v>
      </c>
      <c r="R81" s="637">
        <f>SUM(R78:R80)</f>
        <v>0</v>
      </c>
      <c r="S81" s="637">
        <f>SUM(S78:S80)</f>
        <v>0</v>
      </c>
      <c r="T81" s="630">
        <f t="shared" si="10"/>
        <v>0</v>
      </c>
      <c r="U81" s="631" t="e">
        <f t="shared" si="6"/>
        <v>#DIV/0!</v>
      </c>
    </row>
    <row r="82" spans="1:21">
      <c r="A82" s="773" t="s">
        <v>263</v>
      </c>
      <c r="B82" s="663">
        <v>15001</v>
      </c>
      <c r="C82" s="743">
        <f>+PSSA3_15001!$F$3</f>
        <v>0</v>
      </c>
      <c r="D82" s="732">
        <f>+PSSA3_8101!$D$7</f>
        <v>0</v>
      </c>
      <c r="E82" s="732"/>
      <c r="F82" s="733"/>
      <c r="G82" s="714"/>
      <c r="H82" s="714"/>
      <c r="I82" s="653">
        <f>+PSSA3_15001!$F$24</f>
        <v>0</v>
      </c>
      <c r="J82" s="266">
        <f>+PSSA3_15001!$F$33+PSSA3_15001!$F$47</f>
        <v>0</v>
      </c>
      <c r="K82" s="266">
        <f>+PSSA3_15001!$F$62</f>
        <v>0</v>
      </c>
      <c r="L82" s="276">
        <v>0</v>
      </c>
      <c r="M82" s="293">
        <f>+K82*L82</f>
        <v>0</v>
      </c>
      <c r="N82" s="290">
        <f>IF(L$106&lt;50%,L82,50%/L$106*L82)</f>
        <v>0</v>
      </c>
      <c r="O82" s="266">
        <f>+N82*K82</f>
        <v>0</v>
      </c>
      <c r="P82" s="266">
        <f>+K82-O82</f>
        <v>0</v>
      </c>
      <c r="Q82" s="477">
        <f>+PSSA3_15001!$H$24</f>
        <v>0</v>
      </c>
      <c r="R82" s="477">
        <f>+PSSA3_15001!$H$33+PSSA3_15001!$H$47</f>
        <v>0</v>
      </c>
      <c r="S82" s="477">
        <f>+PSSA3_15001!$H$62</f>
        <v>0</v>
      </c>
      <c r="T82" s="266">
        <f t="shared" si="10"/>
        <v>0</v>
      </c>
      <c r="U82" s="526" t="e">
        <f t="shared" si="6"/>
        <v>#DIV/0!</v>
      </c>
    </row>
    <row r="83" spans="1:21">
      <c r="A83" s="774" t="s">
        <v>241</v>
      </c>
      <c r="B83" s="663">
        <v>15002</v>
      </c>
      <c r="C83" s="744"/>
      <c r="D83" s="732">
        <f>+PSSA3_8102!$D$7</f>
        <v>0</v>
      </c>
      <c r="E83" s="732"/>
      <c r="F83" s="733"/>
      <c r="G83" s="715"/>
      <c r="H83" s="715"/>
      <c r="I83" s="653">
        <f>+PSSA3_15002!$F$24</f>
        <v>0</v>
      </c>
      <c r="J83" s="266">
        <f>+PSSA3_15002!$F$33+PSSA3_15002!$F$47</f>
        <v>0</v>
      </c>
      <c r="K83" s="266">
        <f>+PSSA3_15002!$F$62</f>
        <v>0</v>
      </c>
      <c r="L83" s="276">
        <v>0</v>
      </c>
      <c r="M83" s="293">
        <f>+K83*L83</f>
        <v>0</v>
      </c>
      <c r="N83" s="290">
        <f>IF(L$106&lt;50%,L83,50%/L$106*L83)</f>
        <v>0</v>
      </c>
      <c r="O83" s="266">
        <f>+N83*K83</f>
        <v>0</v>
      </c>
      <c r="P83" s="266">
        <f>+K83-O83</f>
        <v>0</v>
      </c>
      <c r="Q83" s="477">
        <f>+PSSA3_15002!$H$24</f>
        <v>0</v>
      </c>
      <c r="R83" s="477">
        <f>+PSSA3_15002!$H$33+PSSA3_15002!$H$47</f>
        <v>0</v>
      </c>
      <c r="S83" s="477">
        <f>+PSSA3_15002!$H$62</f>
        <v>0</v>
      </c>
      <c r="T83" s="266">
        <f t="shared" si="10"/>
        <v>0</v>
      </c>
      <c r="U83" s="526" t="e">
        <f t="shared" si="6"/>
        <v>#DIV/0!</v>
      </c>
    </row>
    <row r="84" spans="1:21" ht="15.75" thickBot="1">
      <c r="A84" s="775" t="s">
        <v>241</v>
      </c>
      <c r="B84" s="663">
        <v>15003</v>
      </c>
      <c r="C84" s="745"/>
      <c r="D84" s="732">
        <f>+PSSA3_8103!$D$7</f>
        <v>0</v>
      </c>
      <c r="E84" s="732"/>
      <c r="F84" s="733"/>
      <c r="G84" s="716"/>
      <c r="H84" s="716"/>
      <c r="I84" s="653">
        <f>+PSSA3_15003!$F$24</f>
        <v>0</v>
      </c>
      <c r="J84" s="266">
        <f>+PSSA3_15003!$F$33+PSSA3_15003!$F$47</f>
        <v>0</v>
      </c>
      <c r="K84" s="266">
        <f>+PSSA3_15002!$F$62</f>
        <v>0</v>
      </c>
      <c r="L84" s="276">
        <v>0</v>
      </c>
      <c r="M84" s="293">
        <f>+K84*L84</f>
        <v>0</v>
      </c>
      <c r="N84" s="290">
        <f>IF(L$106&lt;50%,L84,50%/L$106*L84)</f>
        <v>0</v>
      </c>
      <c r="O84" s="266">
        <f>+N84*K84</f>
        <v>0</v>
      </c>
      <c r="P84" s="266">
        <f>+K84-O84</f>
        <v>0</v>
      </c>
      <c r="Q84" s="477">
        <f>+PSSA3_15003!$H$24</f>
        <v>0</v>
      </c>
      <c r="R84" s="477">
        <f>+PSSA3_15003!$H$33+PSSA3_15003!$H$47</f>
        <v>0</v>
      </c>
      <c r="S84" s="477">
        <f>+PSSA3_15003!$H$62</f>
        <v>0</v>
      </c>
      <c r="T84" s="266">
        <f t="shared" si="10"/>
        <v>0</v>
      </c>
      <c r="U84" s="526" t="e">
        <f t="shared" ref="U84:U106" si="11">+T84/K84</f>
        <v>#DIV/0!</v>
      </c>
    </row>
    <row r="85" spans="1:21" ht="16.5" thickBot="1">
      <c r="A85" s="641"/>
      <c r="B85" s="627"/>
      <c r="C85" s="662" t="s">
        <v>230</v>
      </c>
      <c r="D85" s="730"/>
      <c r="E85" s="730"/>
      <c r="F85" s="731"/>
      <c r="G85" s="643"/>
      <c r="H85" s="623"/>
      <c r="I85" s="628">
        <f>SUM(I82:I84)</f>
        <v>0</v>
      </c>
      <c r="J85" s="630">
        <f>SUM(J82:J84)</f>
        <v>0</v>
      </c>
      <c r="K85" s="630">
        <f>SUM(K82:K84)</f>
        <v>0</v>
      </c>
      <c r="L85" s="634"/>
      <c r="M85" s="635"/>
      <c r="N85" s="636"/>
      <c r="O85" s="630">
        <f>SUM(O82:O84)</f>
        <v>0</v>
      </c>
      <c r="P85" s="635">
        <f>SUM(P82:P84)</f>
        <v>0</v>
      </c>
      <c r="Q85" s="637">
        <f>SUM(Q82:Q84)</f>
        <v>0</v>
      </c>
      <c r="R85" s="637">
        <f>SUM(R82:R84)</f>
        <v>0</v>
      </c>
      <c r="S85" s="637">
        <f>SUM(S82:S84)</f>
        <v>0</v>
      </c>
      <c r="T85" s="630">
        <f t="shared" si="10"/>
        <v>0</v>
      </c>
      <c r="U85" s="631" t="e">
        <f t="shared" si="11"/>
        <v>#DIV/0!</v>
      </c>
    </row>
    <row r="86" spans="1:21">
      <c r="A86" s="773" t="s">
        <v>264</v>
      </c>
      <c r="B86" s="663">
        <v>16001</v>
      </c>
      <c r="C86" s="743">
        <f>+PSSA3_16001!$F$3</f>
        <v>0</v>
      </c>
      <c r="D86" s="732">
        <f>+PSSA3_8101!$D$7</f>
        <v>0</v>
      </c>
      <c r="E86" s="732"/>
      <c r="F86" s="733"/>
      <c r="G86" s="714"/>
      <c r="H86" s="714"/>
      <c r="I86" s="653">
        <f>+PSSA3_16001!$F$24</f>
        <v>0</v>
      </c>
      <c r="J86" s="266">
        <f>+PSSA3_16001!$F$33+PSSA3_16001!$F$47</f>
        <v>0</v>
      </c>
      <c r="K86" s="266">
        <f>+PSSA3_16001!$F$62</f>
        <v>0</v>
      </c>
      <c r="L86" s="276">
        <v>0</v>
      </c>
      <c r="M86" s="293">
        <f>+K86*L86</f>
        <v>0</v>
      </c>
      <c r="N86" s="290">
        <f>IF(L$106&lt;50%,L86,50%/L$106*L86)</f>
        <v>0</v>
      </c>
      <c r="O86" s="266">
        <f>+N86*K86</f>
        <v>0</v>
      </c>
      <c r="P86" s="266">
        <f>+K86-O86</f>
        <v>0</v>
      </c>
      <c r="Q86" s="477">
        <f>+PSSA3_16001!$H$24</f>
        <v>0</v>
      </c>
      <c r="R86" s="477">
        <f>+PSSA3_16001!$H$33+PSSA3_16001!$H$47</f>
        <v>0</v>
      </c>
      <c r="S86" s="477">
        <f>+PSSA3_16001!$H$62</f>
        <v>0</v>
      </c>
      <c r="T86" s="266">
        <f t="shared" ref="T86:T89" si="12">+K86-S86</f>
        <v>0</v>
      </c>
      <c r="U86" s="526" t="e">
        <f t="shared" si="11"/>
        <v>#DIV/0!</v>
      </c>
    </row>
    <row r="87" spans="1:21">
      <c r="A87" s="774" t="s">
        <v>241</v>
      </c>
      <c r="B87" s="663">
        <v>16002</v>
      </c>
      <c r="C87" s="744"/>
      <c r="D87" s="732">
        <f>+PSSA3_8102!$D$7</f>
        <v>0</v>
      </c>
      <c r="E87" s="732"/>
      <c r="F87" s="733"/>
      <c r="G87" s="715"/>
      <c r="H87" s="715"/>
      <c r="I87" s="653">
        <f>+PSSA3_16002!$F$24</f>
        <v>0</v>
      </c>
      <c r="J87" s="266">
        <f>+PSSA3_16002!$F$33+PSSA3_16002!$F$47</f>
        <v>0</v>
      </c>
      <c r="K87" s="266">
        <f>+PSSA3_16002!$F$62</f>
        <v>0</v>
      </c>
      <c r="L87" s="276">
        <v>0</v>
      </c>
      <c r="M87" s="293">
        <f>+K87*L87</f>
        <v>0</v>
      </c>
      <c r="N87" s="290">
        <f>IF(L$106&lt;50%,L87,50%/L$106*L87)</f>
        <v>0</v>
      </c>
      <c r="O87" s="266">
        <f>+N87*K87</f>
        <v>0</v>
      </c>
      <c r="P87" s="266">
        <f>+K87-O87</f>
        <v>0</v>
      </c>
      <c r="Q87" s="477">
        <f>+PSSA3_16002!$H$24</f>
        <v>0</v>
      </c>
      <c r="R87" s="477">
        <f>+PSSA3_16002!$H$33+PSSA3_16002!$H$47</f>
        <v>0</v>
      </c>
      <c r="S87" s="477">
        <f>+PSSA3_16002!$H$62</f>
        <v>0</v>
      </c>
      <c r="T87" s="266">
        <f t="shared" si="12"/>
        <v>0</v>
      </c>
      <c r="U87" s="526" t="e">
        <f t="shared" si="11"/>
        <v>#DIV/0!</v>
      </c>
    </row>
    <row r="88" spans="1:21" ht="15.75" thickBot="1">
      <c r="A88" s="775" t="s">
        <v>241</v>
      </c>
      <c r="B88" s="663">
        <v>16003</v>
      </c>
      <c r="C88" s="745"/>
      <c r="D88" s="732">
        <f>+PSSA3_8103!$D$7</f>
        <v>0</v>
      </c>
      <c r="E88" s="732"/>
      <c r="F88" s="733"/>
      <c r="G88" s="716"/>
      <c r="H88" s="716"/>
      <c r="I88" s="653">
        <f>+PSSA3_16003!$F$24</f>
        <v>0</v>
      </c>
      <c r="J88" s="266">
        <f>+PSSA3_16003!$F$33+PSSA3_16003!$F$47</f>
        <v>0</v>
      </c>
      <c r="K88" s="266">
        <f>+PSSA3_16003!$F$62</f>
        <v>0</v>
      </c>
      <c r="L88" s="276">
        <v>0</v>
      </c>
      <c r="M88" s="293">
        <f>+K88*L88</f>
        <v>0</v>
      </c>
      <c r="N88" s="290">
        <f>IF(L$106&lt;50%,L88,50%/L$106*L88)</f>
        <v>0</v>
      </c>
      <c r="O88" s="266">
        <f>+N88*K88</f>
        <v>0</v>
      </c>
      <c r="P88" s="266">
        <f>+K88-O88</f>
        <v>0</v>
      </c>
      <c r="Q88" s="477">
        <f>+PSSA3_16003!$H$24</f>
        <v>0</v>
      </c>
      <c r="R88" s="477">
        <f>+PSSA3_16003!$H$33+PSSA3_16003!$H$47</f>
        <v>0</v>
      </c>
      <c r="S88" s="477">
        <f>+PSSA3_16003!$H$62</f>
        <v>0</v>
      </c>
      <c r="T88" s="266">
        <f t="shared" si="12"/>
        <v>0</v>
      </c>
      <c r="U88" s="526" t="e">
        <f t="shared" si="11"/>
        <v>#DIV/0!</v>
      </c>
    </row>
    <row r="89" spans="1:21" ht="16.5" thickBot="1">
      <c r="A89" s="641"/>
      <c r="B89" s="627"/>
      <c r="C89" s="662" t="s">
        <v>231</v>
      </c>
      <c r="D89" s="730"/>
      <c r="E89" s="730"/>
      <c r="F89" s="731"/>
      <c r="G89" s="643"/>
      <c r="H89" s="623"/>
      <c r="I89" s="628">
        <f>SUM(I86:I88)</f>
        <v>0</v>
      </c>
      <c r="J89" s="630">
        <f>SUM(J86:J88)</f>
        <v>0</v>
      </c>
      <c r="K89" s="630">
        <f>SUM(K86:K88)</f>
        <v>0</v>
      </c>
      <c r="L89" s="634"/>
      <c r="M89" s="635"/>
      <c r="N89" s="636"/>
      <c r="O89" s="630">
        <f>SUM(O86:O88)</f>
        <v>0</v>
      </c>
      <c r="P89" s="635">
        <f>SUM(P86:P88)</f>
        <v>0</v>
      </c>
      <c r="Q89" s="637">
        <f>SUM(Q86:Q88)</f>
        <v>0</v>
      </c>
      <c r="R89" s="637">
        <f>SUM(R86:R88)</f>
        <v>0</v>
      </c>
      <c r="S89" s="637">
        <f>SUM(S86:S88)</f>
        <v>0</v>
      </c>
      <c r="T89" s="630">
        <f t="shared" si="12"/>
        <v>0</v>
      </c>
      <c r="U89" s="631" t="e">
        <f t="shared" si="11"/>
        <v>#DIV/0!</v>
      </c>
    </row>
    <row r="90" spans="1:21">
      <c r="A90" s="773" t="s">
        <v>265</v>
      </c>
      <c r="B90" s="663">
        <v>17001</v>
      </c>
      <c r="C90" s="743">
        <f>+PSSA3_17001!$F$3</f>
        <v>0</v>
      </c>
      <c r="D90" s="732">
        <f>+PSSA3_8101!$D$7</f>
        <v>0</v>
      </c>
      <c r="E90" s="732"/>
      <c r="F90" s="733"/>
      <c r="G90" s="714"/>
      <c r="H90" s="714"/>
      <c r="I90" s="653">
        <f>+PSSA3_17001!$F$24</f>
        <v>0</v>
      </c>
      <c r="J90" s="266">
        <f>+PSSA3_17001!$F$33+PSSA3_17001!$F$47</f>
        <v>0</v>
      </c>
      <c r="K90" s="266">
        <f>+PSSA3_17001!$F$62</f>
        <v>0</v>
      </c>
      <c r="L90" s="276">
        <v>0</v>
      </c>
      <c r="M90" s="293">
        <f>+K90*L90</f>
        <v>0</v>
      </c>
      <c r="N90" s="290">
        <f>IF(L$106&lt;50%,L90,50%/L$106*L90)</f>
        <v>0</v>
      </c>
      <c r="O90" s="266">
        <f>+N90*K90</f>
        <v>0</v>
      </c>
      <c r="P90" s="266">
        <f>+K90-O90</f>
        <v>0</v>
      </c>
      <c r="Q90" s="477">
        <f>+PSSA3_17001!$H$24</f>
        <v>0</v>
      </c>
      <c r="R90" s="477">
        <f>+PSSA3_17001!$H$33+PSSA3_17001!$H$47</f>
        <v>0</v>
      </c>
      <c r="S90" s="477">
        <f>+PSSA3_17001!$H$62</f>
        <v>0</v>
      </c>
      <c r="T90" s="266">
        <f t="shared" ref="T90:T97" si="13">+K90-S90</f>
        <v>0</v>
      </c>
      <c r="U90" s="526" t="e">
        <f t="shared" si="11"/>
        <v>#DIV/0!</v>
      </c>
    </row>
    <row r="91" spans="1:21">
      <c r="A91" s="774" t="s">
        <v>241</v>
      </c>
      <c r="B91" s="663">
        <v>17002</v>
      </c>
      <c r="C91" s="744"/>
      <c r="D91" s="732">
        <f>+PSSA3_8102!$D$7</f>
        <v>0</v>
      </c>
      <c r="E91" s="732"/>
      <c r="F91" s="733"/>
      <c r="G91" s="715"/>
      <c r="H91" s="715"/>
      <c r="I91" s="653">
        <f>+PSSA3_17002!$F$24</f>
        <v>0</v>
      </c>
      <c r="J91" s="266">
        <f>+PSSA3_17002!$F$33+PSSA3_17002!$F$47</f>
        <v>0</v>
      </c>
      <c r="K91" s="266">
        <f>+PSSA3_17002!$F$62</f>
        <v>0</v>
      </c>
      <c r="L91" s="276">
        <v>0</v>
      </c>
      <c r="M91" s="293">
        <f>+K91*L91</f>
        <v>0</v>
      </c>
      <c r="N91" s="290">
        <f>IF(L$106&lt;50%,L91,50%/L$106*L91)</f>
        <v>0</v>
      </c>
      <c r="O91" s="266">
        <f>+N91*K91</f>
        <v>0</v>
      </c>
      <c r="P91" s="266">
        <f>+K91-O91</f>
        <v>0</v>
      </c>
      <c r="Q91" s="477">
        <f>+PSSA3_17002!$H$24</f>
        <v>0</v>
      </c>
      <c r="R91" s="477">
        <f>+PSSA3_17002!$H$33+PSSA3_17002!$H$47</f>
        <v>0</v>
      </c>
      <c r="S91" s="477">
        <f>+PSSA3_17002!$H$62</f>
        <v>0</v>
      </c>
      <c r="T91" s="266">
        <f t="shared" si="13"/>
        <v>0</v>
      </c>
      <c r="U91" s="526" t="e">
        <f t="shared" si="11"/>
        <v>#DIV/0!</v>
      </c>
    </row>
    <row r="92" spans="1:21" ht="15.75" thickBot="1">
      <c r="A92" s="774" t="s">
        <v>241</v>
      </c>
      <c r="B92" s="664">
        <v>17003</v>
      </c>
      <c r="C92" s="745"/>
      <c r="D92" s="732">
        <f>+PSSA3_8103!$D$7</f>
        <v>0</v>
      </c>
      <c r="E92" s="732"/>
      <c r="F92" s="733"/>
      <c r="G92" s="716"/>
      <c r="H92" s="716"/>
      <c r="I92" s="653">
        <f>+PSSA3_17003!$F$24</f>
        <v>0</v>
      </c>
      <c r="J92" s="266">
        <f>+PSSA3_17003!$F$33+PSSA3_17003!$F$47</f>
        <v>0</v>
      </c>
      <c r="K92" s="266">
        <f>+PSSA3_17003!$F$62</f>
        <v>0</v>
      </c>
      <c r="L92" s="276">
        <v>0</v>
      </c>
      <c r="M92" s="293">
        <f>+K92*L92</f>
        <v>0</v>
      </c>
      <c r="N92" s="290">
        <f>IF(L$106&lt;50%,L92,50%/L$106*L92)</f>
        <v>0</v>
      </c>
      <c r="O92" s="266">
        <f>+N92*K92</f>
        <v>0</v>
      </c>
      <c r="P92" s="266">
        <f>+K92-O92</f>
        <v>0</v>
      </c>
      <c r="Q92" s="477">
        <f>+PSSA3_17003!$H$24</f>
        <v>0</v>
      </c>
      <c r="R92" s="477">
        <f>+PSSA3_17003!$H$33+PSSA3_17003!$H$47</f>
        <v>0</v>
      </c>
      <c r="S92" s="477">
        <f>+PSSA3_17003!$H$62</f>
        <v>0</v>
      </c>
      <c r="T92" s="266">
        <f t="shared" si="13"/>
        <v>0</v>
      </c>
      <c r="U92" s="526" t="e">
        <f t="shared" si="11"/>
        <v>#DIV/0!</v>
      </c>
    </row>
    <row r="93" spans="1:21" ht="16.5" thickBot="1">
      <c r="A93" s="641"/>
      <c r="B93" s="627"/>
      <c r="C93" s="662" t="s">
        <v>232</v>
      </c>
      <c r="D93" s="730"/>
      <c r="E93" s="730"/>
      <c r="F93" s="731"/>
      <c r="G93" s="643"/>
      <c r="H93" s="623"/>
      <c r="I93" s="628">
        <f>SUM(I90:I92)</f>
        <v>0</v>
      </c>
      <c r="J93" s="630">
        <f>SUM(J90:J92)</f>
        <v>0</v>
      </c>
      <c r="K93" s="630">
        <f>SUM(K90:K92)</f>
        <v>0</v>
      </c>
      <c r="L93" s="634"/>
      <c r="M93" s="635"/>
      <c r="N93" s="636"/>
      <c r="O93" s="630">
        <f>SUM(O90:O92)</f>
        <v>0</v>
      </c>
      <c r="P93" s="635">
        <f>SUM(P90:P92)</f>
        <v>0</v>
      </c>
      <c r="Q93" s="637">
        <f>SUM(Q90:Q92)</f>
        <v>0</v>
      </c>
      <c r="R93" s="637">
        <f>SUM(R90:R92)</f>
        <v>0</v>
      </c>
      <c r="S93" s="637">
        <f>SUM(S90:S92)</f>
        <v>0</v>
      </c>
      <c r="T93" s="630">
        <f t="shared" si="13"/>
        <v>0</v>
      </c>
      <c r="U93" s="631" t="e">
        <f t="shared" si="11"/>
        <v>#DIV/0!</v>
      </c>
    </row>
    <row r="94" spans="1:21">
      <c r="A94" s="774" t="s">
        <v>266</v>
      </c>
      <c r="B94" s="665">
        <v>18001</v>
      </c>
      <c r="C94" s="743">
        <f>+PSSA3_18001!$F$3</f>
        <v>0</v>
      </c>
      <c r="D94" s="732">
        <f>+PSSA3_8101!$D$7</f>
        <v>0</v>
      </c>
      <c r="E94" s="732"/>
      <c r="F94" s="733"/>
      <c r="G94" s="714"/>
      <c r="H94" s="714"/>
      <c r="I94" s="653">
        <f>+PSSA3_18001!$F$24</f>
        <v>0</v>
      </c>
      <c r="J94" s="266">
        <f>+PSSA3_18001!$F$33+PSSA3_18001!$F$47</f>
        <v>0</v>
      </c>
      <c r="K94" s="266">
        <f>+PSSA3_18001!$F$62</f>
        <v>0</v>
      </c>
      <c r="L94" s="276">
        <v>0</v>
      </c>
      <c r="M94" s="293">
        <f>+K94*L94</f>
        <v>0</v>
      </c>
      <c r="N94" s="290">
        <f>IF(L$106&lt;50%,L94,50%/L$106*L94)</f>
        <v>0</v>
      </c>
      <c r="O94" s="266">
        <f>+N94*K94</f>
        <v>0</v>
      </c>
      <c r="P94" s="266">
        <f>+K94-O94</f>
        <v>0</v>
      </c>
      <c r="Q94" s="477">
        <f>+PSSA3_18001!$H$24</f>
        <v>0</v>
      </c>
      <c r="R94" s="477">
        <f>+PSSA3_18001!$H$33+PSSA3_18001!$H$47</f>
        <v>0</v>
      </c>
      <c r="S94" s="477">
        <f>+PSSA3_18001!$H$62</f>
        <v>0</v>
      </c>
      <c r="T94" s="266">
        <f t="shared" si="13"/>
        <v>0</v>
      </c>
      <c r="U94" s="526" t="e">
        <f t="shared" si="11"/>
        <v>#DIV/0!</v>
      </c>
    </row>
    <row r="95" spans="1:21">
      <c r="A95" s="774" t="s">
        <v>241</v>
      </c>
      <c r="B95" s="663">
        <v>18002</v>
      </c>
      <c r="C95" s="744"/>
      <c r="D95" s="732">
        <f>+PSSA3_8102!$D$7</f>
        <v>0</v>
      </c>
      <c r="E95" s="732"/>
      <c r="F95" s="733"/>
      <c r="G95" s="715"/>
      <c r="H95" s="715"/>
      <c r="I95" s="653">
        <f>+PSSA3_18002!$F$24</f>
        <v>0</v>
      </c>
      <c r="J95" s="266">
        <f>+PSSA3_18002!$F$33+PSSA3_18002!$F$47</f>
        <v>0</v>
      </c>
      <c r="K95" s="266">
        <f>+PSSA3_18002!$F$62</f>
        <v>0</v>
      </c>
      <c r="L95" s="276">
        <v>0</v>
      </c>
      <c r="M95" s="293">
        <f>+K95*L95</f>
        <v>0</v>
      </c>
      <c r="N95" s="290">
        <f>IF(L$106&lt;50%,L95,50%/L$106*L95)</f>
        <v>0</v>
      </c>
      <c r="O95" s="266">
        <f>+N95*K95</f>
        <v>0</v>
      </c>
      <c r="P95" s="266">
        <f>+K95-O95</f>
        <v>0</v>
      </c>
      <c r="Q95" s="477">
        <f>+PSSA3_18002!$H$24</f>
        <v>0</v>
      </c>
      <c r="R95" s="477">
        <f>+PSSA3_18002!$H$33+PSSA3_18002!$H$47</f>
        <v>0</v>
      </c>
      <c r="S95" s="477">
        <f>+PSSA3_18002!$H$62</f>
        <v>0</v>
      </c>
      <c r="T95" s="266">
        <f t="shared" si="13"/>
        <v>0</v>
      </c>
      <c r="U95" s="526" t="e">
        <f t="shared" si="11"/>
        <v>#DIV/0!</v>
      </c>
    </row>
    <row r="96" spans="1:21" ht="15.75" thickBot="1">
      <c r="A96" s="774" t="s">
        <v>241</v>
      </c>
      <c r="B96" s="664">
        <v>18003</v>
      </c>
      <c r="C96" s="745"/>
      <c r="D96" s="732">
        <f>+PSSA3_8103!$D$7</f>
        <v>0</v>
      </c>
      <c r="E96" s="732"/>
      <c r="F96" s="733"/>
      <c r="G96" s="716"/>
      <c r="H96" s="716"/>
      <c r="I96" s="653">
        <f>+PSSA3_18003!$F$24</f>
        <v>0</v>
      </c>
      <c r="J96" s="266">
        <f>+PSSA3_18003!$F$33+PSSA3_18003!$F$47</f>
        <v>0</v>
      </c>
      <c r="K96" s="266">
        <f>+PSSA3_18003!$F$62</f>
        <v>0</v>
      </c>
      <c r="L96" s="276">
        <v>0</v>
      </c>
      <c r="M96" s="293">
        <f>+K96*L96</f>
        <v>0</v>
      </c>
      <c r="N96" s="290">
        <f>IF(L$106&lt;50%,L96,50%/L$106*L96)</f>
        <v>0</v>
      </c>
      <c r="O96" s="266">
        <f>+N96*K96</f>
        <v>0</v>
      </c>
      <c r="P96" s="266">
        <f>+K96-O96</f>
        <v>0</v>
      </c>
      <c r="Q96" s="477">
        <f>+PSSA3_18003!$H$24</f>
        <v>0</v>
      </c>
      <c r="R96" s="477">
        <f>+PSSA3_18003!$H$33+PSSA3_18003!$H$47</f>
        <v>0</v>
      </c>
      <c r="S96" s="477">
        <f>+PSSA3_18003!$H$62</f>
        <v>0</v>
      </c>
      <c r="T96" s="266">
        <f t="shared" si="13"/>
        <v>0</v>
      </c>
      <c r="U96" s="526" t="e">
        <f t="shared" si="11"/>
        <v>#DIV/0!</v>
      </c>
    </row>
    <row r="97" spans="1:21" ht="16.5" thickBot="1">
      <c r="A97" s="626"/>
      <c r="B97" s="627"/>
      <c r="C97" s="662" t="s">
        <v>233</v>
      </c>
      <c r="D97" s="730"/>
      <c r="E97" s="730"/>
      <c r="F97" s="731"/>
      <c r="G97" s="643"/>
      <c r="H97" s="623"/>
      <c r="I97" s="628">
        <f>SUM(I94:I96)</f>
        <v>0</v>
      </c>
      <c r="J97" s="630">
        <f>SUM(J94:J96)</f>
        <v>0</v>
      </c>
      <c r="K97" s="630">
        <f>SUM(K94:K96)</f>
        <v>0</v>
      </c>
      <c r="L97" s="634"/>
      <c r="M97" s="635"/>
      <c r="N97" s="636"/>
      <c r="O97" s="630">
        <f>SUM(O94:O96)</f>
        <v>0</v>
      </c>
      <c r="P97" s="635">
        <f>SUM(P94:P96)</f>
        <v>0</v>
      </c>
      <c r="Q97" s="637">
        <f>SUM(Q94:Q96)</f>
        <v>0</v>
      </c>
      <c r="R97" s="637">
        <f>SUM(R94:R96)</f>
        <v>0</v>
      </c>
      <c r="S97" s="637">
        <f>SUM(S94:S96)</f>
        <v>0</v>
      </c>
      <c r="T97" s="630">
        <f t="shared" si="13"/>
        <v>0</v>
      </c>
      <c r="U97" s="631" t="e">
        <f t="shared" si="11"/>
        <v>#DIV/0!</v>
      </c>
    </row>
    <row r="98" spans="1:21">
      <c r="A98" s="774" t="s">
        <v>267</v>
      </c>
      <c r="B98" s="665">
        <v>19001</v>
      </c>
      <c r="C98" s="743">
        <f>+PSSA3_19001!$F$3</f>
        <v>0</v>
      </c>
      <c r="D98" s="732">
        <f>+PSSA3_8101!$D$7</f>
        <v>0</v>
      </c>
      <c r="E98" s="732"/>
      <c r="F98" s="733"/>
      <c r="G98" s="714"/>
      <c r="H98" s="714"/>
      <c r="I98" s="653">
        <f>+PSSA3_19001!$F$24</f>
        <v>0</v>
      </c>
      <c r="J98" s="266">
        <f>+PSSA3_19001!$F$33+PSSA3_19001!$F$47</f>
        <v>0</v>
      </c>
      <c r="K98" s="266">
        <f>+PSSA3_19001!$F$62</f>
        <v>0</v>
      </c>
      <c r="L98" s="276">
        <v>0</v>
      </c>
      <c r="M98" s="293">
        <f>+K98*L98</f>
        <v>0</v>
      </c>
      <c r="N98" s="290">
        <f>IF(L$106&lt;50%,L98,50%/L$106*L98)</f>
        <v>0</v>
      </c>
      <c r="O98" s="266">
        <f>+N98*K98</f>
        <v>0</v>
      </c>
      <c r="P98" s="266">
        <f>+K98-O98</f>
        <v>0</v>
      </c>
      <c r="Q98" s="477">
        <f>+PSSA3_19001!$H$24</f>
        <v>0</v>
      </c>
      <c r="R98" s="477">
        <f>+PSSA3_19001!$H$33+PSSA3_19001!$H$47</f>
        <v>0</v>
      </c>
      <c r="S98" s="477">
        <f>+PSSA3_19001!$H$62</f>
        <v>0</v>
      </c>
      <c r="T98" s="266">
        <f t="shared" si="10"/>
        <v>0</v>
      </c>
      <c r="U98" s="526" t="e">
        <f t="shared" si="11"/>
        <v>#DIV/0!</v>
      </c>
    </row>
    <row r="99" spans="1:21">
      <c r="A99" s="774" t="s">
        <v>241</v>
      </c>
      <c r="B99" s="663">
        <v>19002</v>
      </c>
      <c r="C99" s="744"/>
      <c r="D99" s="732">
        <f>+PSSA3_8102!$D$7</f>
        <v>0</v>
      </c>
      <c r="E99" s="732"/>
      <c r="F99" s="733"/>
      <c r="G99" s="715"/>
      <c r="H99" s="715"/>
      <c r="I99" s="653">
        <f>+PSSA3_19002!$F$24</f>
        <v>0</v>
      </c>
      <c r="J99" s="266">
        <f>+PSSA3_19002!$F$33+PSSA3_19002!$F$47</f>
        <v>0</v>
      </c>
      <c r="K99" s="266">
        <f>+PSSA3_19002!$F$62</f>
        <v>0</v>
      </c>
      <c r="L99" s="276">
        <v>0</v>
      </c>
      <c r="M99" s="293">
        <f>+K99*L99</f>
        <v>0</v>
      </c>
      <c r="N99" s="290">
        <f>IF(L$106&lt;50%,L99,50%/L$106*L99)</f>
        <v>0</v>
      </c>
      <c r="O99" s="266">
        <f>+N99*K99</f>
        <v>0</v>
      </c>
      <c r="P99" s="266">
        <f>+K99-O99</f>
        <v>0</v>
      </c>
      <c r="Q99" s="477">
        <f>+PSSA3_19002!$H$24</f>
        <v>0</v>
      </c>
      <c r="R99" s="477">
        <f>+PSSA3_19002!$H$33+PSSA3_19002!$H$47</f>
        <v>0</v>
      </c>
      <c r="S99" s="477">
        <f>+PSSA3_19002!$H$62</f>
        <v>0</v>
      </c>
      <c r="T99" s="266">
        <f t="shared" si="10"/>
        <v>0</v>
      </c>
      <c r="U99" s="526" t="e">
        <f t="shared" si="11"/>
        <v>#DIV/0!</v>
      </c>
    </row>
    <row r="100" spans="1:21" ht="15.75" thickBot="1">
      <c r="A100" s="774" t="s">
        <v>241</v>
      </c>
      <c r="B100" s="664">
        <v>19003</v>
      </c>
      <c r="C100" s="745"/>
      <c r="D100" s="732">
        <f>+PSSA3_8103!$D$7</f>
        <v>0</v>
      </c>
      <c r="E100" s="732"/>
      <c r="F100" s="733"/>
      <c r="G100" s="716"/>
      <c r="H100" s="716"/>
      <c r="I100" s="653">
        <f>+PSSA3_19003!$F$24</f>
        <v>0</v>
      </c>
      <c r="J100" s="266">
        <f>+PSSA3_19003!$F$33+PSSA3_19003!$F$47</f>
        <v>0</v>
      </c>
      <c r="K100" s="266">
        <f>+PSSA3_19003!$F$62</f>
        <v>0</v>
      </c>
      <c r="L100" s="276">
        <v>0</v>
      </c>
      <c r="M100" s="293">
        <f>+K100*L100</f>
        <v>0</v>
      </c>
      <c r="N100" s="290">
        <f>IF(L$106&lt;50%,L100,50%/L$106*L100)</f>
        <v>0</v>
      </c>
      <c r="O100" s="266">
        <f>+N100*K100</f>
        <v>0</v>
      </c>
      <c r="P100" s="266">
        <f>+K100-O100</f>
        <v>0</v>
      </c>
      <c r="Q100" s="477">
        <f>+PSSA3_19003!$H$24</f>
        <v>0</v>
      </c>
      <c r="R100" s="477">
        <f>+PSSA3_19003!$H$33+PSSA3_19003!$H$47</f>
        <v>0</v>
      </c>
      <c r="S100" s="477">
        <f>+PSSA3_19003!$H$62</f>
        <v>0</v>
      </c>
      <c r="T100" s="266">
        <f t="shared" si="10"/>
        <v>0</v>
      </c>
      <c r="U100" s="526" t="e">
        <f t="shared" si="11"/>
        <v>#DIV/0!</v>
      </c>
    </row>
    <row r="101" spans="1:21" ht="16.5" thickBot="1">
      <c r="A101" s="641"/>
      <c r="B101" s="627"/>
      <c r="C101" s="662" t="s">
        <v>234</v>
      </c>
      <c r="D101" s="730"/>
      <c r="E101" s="730"/>
      <c r="F101" s="731"/>
      <c r="G101" s="643"/>
      <c r="H101" s="623"/>
      <c r="I101" s="628">
        <f>SUM(I98:I100)</f>
        <v>0</v>
      </c>
      <c r="J101" s="630">
        <f>SUM(J98:J100)</f>
        <v>0</v>
      </c>
      <c r="K101" s="630">
        <f>SUM(K98:K100)</f>
        <v>0</v>
      </c>
      <c r="L101" s="634"/>
      <c r="M101" s="635"/>
      <c r="N101" s="636"/>
      <c r="O101" s="630">
        <f>SUM(O98:O100)</f>
        <v>0</v>
      </c>
      <c r="P101" s="635">
        <f>SUM(P98:P100)</f>
        <v>0</v>
      </c>
      <c r="Q101" s="637">
        <f>SUM(Q98:Q100)</f>
        <v>0</v>
      </c>
      <c r="R101" s="637">
        <f>SUM(R98:R100)</f>
        <v>0</v>
      </c>
      <c r="S101" s="637">
        <f>SUM(S98:S100)</f>
        <v>0</v>
      </c>
      <c r="T101" s="630">
        <f t="shared" si="10"/>
        <v>0</v>
      </c>
      <c r="U101" s="631" t="e">
        <f t="shared" si="11"/>
        <v>#DIV/0!</v>
      </c>
    </row>
    <row r="102" spans="1:21">
      <c r="A102" s="774" t="s">
        <v>268</v>
      </c>
      <c r="B102" s="665">
        <v>20001</v>
      </c>
      <c r="C102" s="743">
        <f>+PSSA3_20001!$F$3</f>
        <v>0</v>
      </c>
      <c r="D102" s="732">
        <f>+PSSA3_8101!$D$7</f>
        <v>0</v>
      </c>
      <c r="E102" s="732"/>
      <c r="F102" s="733"/>
      <c r="G102" s="714"/>
      <c r="H102" s="714"/>
      <c r="I102" s="653">
        <f>+PSSA3_20001!$F$24</f>
        <v>0</v>
      </c>
      <c r="J102" s="266">
        <f>+PSSA3_20001!$F$33+PSSA3_20001!$F$47</f>
        <v>0</v>
      </c>
      <c r="K102" s="266">
        <f>+PSSA3_20001!$F$62</f>
        <v>0</v>
      </c>
      <c r="L102" s="276">
        <v>0</v>
      </c>
      <c r="M102" s="293">
        <f>+K102*L102</f>
        <v>0</v>
      </c>
      <c r="N102" s="290">
        <f>IF(L$106&lt;50%,L102,50%/L$106*L102)</f>
        <v>0</v>
      </c>
      <c r="O102" s="266">
        <f>+N102*K102</f>
        <v>0</v>
      </c>
      <c r="P102" s="266">
        <f>+K102-O102</f>
        <v>0</v>
      </c>
      <c r="Q102" s="477">
        <f>+PSSA3_20001!$H$24</f>
        <v>0</v>
      </c>
      <c r="R102" s="477">
        <f>+PSSA3_20001!$H$33+PSSA3_20001!$H$47</f>
        <v>0</v>
      </c>
      <c r="S102" s="477">
        <f>+PSSA3_20001!$H$62</f>
        <v>0</v>
      </c>
      <c r="T102" s="266">
        <f t="shared" ref="T102:T105" si="14">+K102-S102</f>
        <v>0</v>
      </c>
      <c r="U102" s="526" t="e">
        <f t="shared" si="11"/>
        <v>#DIV/0!</v>
      </c>
    </row>
    <row r="103" spans="1:21">
      <c r="A103" s="774" t="s">
        <v>241</v>
      </c>
      <c r="B103" s="663">
        <v>20002</v>
      </c>
      <c r="C103" s="744"/>
      <c r="D103" s="732">
        <f>+PSSA3_8102!$D$7</f>
        <v>0</v>
      </c>
      <c r="E103" s="732"/>
      <c r="F103" s="733"/>
      <c r="G103" s="715"/>
      <c r="H103" s="715"/>
      <c r="I103" s="653">
        <f>+PSSA3_20002!$F$24</f>
        <v>0</v>
      </c>
      <c r="J103" s="266">
        <f>+PSSA3_20002!$F$33+PSSA3_20002!$F$47</f>
        <v>0</v>
      </c>
      <c r="K103" s="266">
        <f>+PSSA3_20002!$F$62</f>
        <v>0</v>
      </c>
      <c r="L103" s="276">
        <v>0</v>
      </c>
      <c r="M103" s="293">
        <f>+K103*L103</f>
        <v>0</v>
      </c>
      <c r="N103" s="290">
        <f>IF(L$106&lt;50%,L103,50%/L$106*L103)</f>
        <v>0</v>
      </c>
      <c r="O103" s="266">
        <f>+N103*K103</f>
        <v>0</v>
      </c>
      <c r="P103" s="266">
        <f>+K103-O103</f>
        <v>0</v>
      </c>
      <c r="Q103" s="477">
        <f>+PSSA3_20002!$H$24</f>
        <v>0</v>
      </c>
      <c r="R103" s="477">
        <f>+PSSA3_20002!$H$33+PSSA3_20002!$H$47</f>
        <v>0</v>
      </c>
      <c r="S103" s="477">
        <f>+PSSA3_20002!$H$62</f>
        <v>0</v>
      </c>
      <c r="T103" s="266">
        <f t="shared" si="14"/>
        <v>0</v>
      </c>
      <c r="U103" s="526" t="e">
        <f t="shared" si="11"/>
        <v>#DIV/0!</v>
      </c>
    </row>
    <row r="104" spans="1:21" s="262" customFormat="1" ht="14.45" customHeight="1" thickBot="1">
      <c r="A104" s="774" t="s">
        <v>241</v>
      </c>
      <c r="B104" s="664">
        <v>20003</v>
      </c>
      <c r="C104" s="745"/>
      <c r="D104" s="732">
        <f>+PSSA3_8103!$D$7</f>
        <v>0</v>
      </c>
      <c r="E104" s="732"/>
      <c r="F104" s="733"/>
      <c r="G104" s="716"/>
      <c r="H104" s="716"/>
      <c r="I104" s="654">
        <f>+PSSA3_20003!$F$24</f>
        <v>0</v>
      </c>
      <c r="J104" s="303">
        <f>+PSSA3_20003!$F$33+PSSA3_20003!$F$47</f>
        <v>0</v>
      </c>
      <c r="K104" s="303">
        <f>+PSSA3_20003!$F$62</f>
        <v>0</v>
      </c>
      <c r="L104" s="655">
        <v>0</v>
      </c>
      <c r="M104" s="304">
        <f>+K104*L104</f>
        <v>0</v>
      </c>
      <c r="N104" s="656">
        <f>IF(L$106&lt;50%,L104,50%/L$106*L104)</f>
        <v>0</v>
      </c>
      <c r="O104" s="303">
        <f>+N104*K104</f>
        <v>0</v>
      </c>
      <c r="P104" s="303">
        <f>+K104-O104</f>
        <v>0</v>
      </c>
      <c r="Q104" s="657">
        <f>+PSSA3_20003!$H$24</f>
        <v>0</v>
      </c>
      <c r="R104" s="657">
        <f>+PSSA3_20003!$H$33+PSSA3_20003!$H$47</f>
        <v>0</v>
      </c>
      <c r="S104" s="657">
        <f>+PSSA3_20003!$H$62</f>
        <v>0</v>
      </c>
      <c r="T104" s="303">
        <f t="shared" si="14"/>
        <v>0</v>
      </c>
      <c r="U104" s="658" t="e">
        <f t="shared" si="11"/>
        <v>#DIV/0!</v>
      </c>
    </row>
    <row r="105" spans="1:21" ht="15.6" customHeight="1" thickBot="1">
      <c r="A105" s="641"/>
      <c r="B105" s="627"/>
      <c r="C105" s="662" t="s">
        <v>235</v>
      </c>
      <c r="D105" s="730"/>
      <c r="E105" s="730"/>
      <c r="F105" s="731"/>
      <c r="G105" s="643"/>
      <c r="H105" s="623"/>
      <c r="I105" s="628">
        <f>SUM(I102:I104)</f>
        <v>0</v>
      </c>
      <c r="J105" s="630">
        <f>SUM(J102:J104)</f>
        <v>0</v>
      </c>
      <c r="K105" s="630">
        <f>SUM(K102:K104)</f>
        <v>0</v>
      </c>
      <c r="L105" s="634"/>
      <c r="M105" s="635"/>
      <c r="N105" s="636"/>
      <c r="O105" s="630">
        <f>SUM(O102:O104)</f>
        <v>0</v>
      </c>
      <c r="P105" s="635">
        <f>SUM(P102:P104)</f>
        <v>0</v>
      </c>
      <c r="Q105" s="637">
        <f>SUM(Q102:Q104)</f>
        <v>0</v>
      </c>
      <c r="R105" s="637">
        <f>SUM(R102:R104)</f>
        <v>0</v>
      </c>
      <c r="S105" s="637">
        <f>SUM(S102:S104)</f>
        <v>0</v>
      </c>
      <c r="T105" s="630">
        <f t="shared" si="14"/>
        <v>0</v>
      </c>
      <c r="U105" s="631" t="e">
        <f t="shared" si="11"/>
        <v>#DIV/0!</v>
      </c>
    </row>
    <row r="106" spans="1:21" s="312" customFormat="1" ht="23.45" customHeight="1" thickBot="1">
      <c r="C106" s="313"/>
      <c r="D106" s="746" t="s">
        <v>131</v>
      </c>
      <c r="E106" s="747"/>
      <c r="F106" s="314"/>
      <c r="G106" s="315"/>
      <c r="H106" s="315"/>
      <c r="I106" s="316">
        <f t="shared" ref="I106:J106" si="15">+I17+I22+I28+I33+I39+I44+I50+I55+I61+I65+I69+I73+I77+I81+I85+I89+I93+I97+I101+I105</f>
        <v>0</v>
      </c>
      <c r="J106" s="316">
        <f t="shared" si="15"/>
        <v>0</v>
      </c>
      <c r="K106" s="316">
        <f>+K17+K22+K28+K33+K39+K44+K50+K55+K61+K65+K69+K73+K77+K81+K85+K89+K93+K97+K101+K105</f>
        <v>0</v>
      </c>
      <c r="L106" s="316">
        <f t="shared" ref="L106:S106" si="16">+L17+L22+L28+L33+L39+L44+L50+L55+L61+L65+L69+L73+L77+L81+L85+L89+L93+L97+L101+L105</f>
        <v>0</v>
      </c>
      <c r="M106" s="316">
        <f t="shared" si="16"/>
        <v>0</v>
      </c>
      <c r="N106" s="316">
        <f t="shared" si="16"/>
        <v>0</v>
      </c>
      <c r="O106" s="316">
        <f t="shared" si="16"/>
        <v>0</v>
      </c>
      <c r="P106" s="316">
        <f t="shared" si="16"/>
        <v>0</v>
      </c>
      <c r="Q106" s="479">
        <f t="shared" si="16"/>
        <v>0</v>
      </c>
      <c r="R106" s="479">
        <f t="shared" si="16"/>
        <v>0</v>
      </c>
      <c r="S106" s="479">
        <f t="shared" si="16"/>
        <v>0</v>
      </c>
      <c r="T106" s="316">
        <f t="shared" si="1"/>
        <v>0</v>
      </c>
      <c r="U106" s="521" t="e">
        <f t="shared" si="11"/>
        <v>#DIV/0!</v>
      </c>
    </row>
    <row r="107" spans="1:21">
      <c r="C107" s="272"/>
      <c r="D107" s="270"/>
      <c r="E107" s="270"/>
      <c r="F107" s="270"/>
      <c r="U107" s="263"/>
    </row>
    <row r="108" spans="1:21">
      <c r="C108" s="272"/>
      <c r="D108" s="270"/>
      <c r="E108" s="270"/>
      <c r="F108" s="270"/>
      <c r="M108" s="271"/>
      <c r="O108" s="271"/>
      <c r="P108" s="271"/>
    </row>
    <row r="109" spans="1:21">
      <c r="C109" s="272"/>
      <c r="D109" s="270"/>
      <c r="E109" s="270"/>
      <c r="F109" s="270"/>
      <c r="M109" s="271"/>
      <c r="O109" s="271"/>
      <c r="P109" s="271"/>
    </row>
    <row r="110" spans="1:21">
      <c r="C110" s="272"/>
      <c r="D110" s="270"/>
      <c r="E110" s="270"/>
      <c r="F110" s="270"/>
      <c r="M110" s="271"/>
      <c r="O110" s="271"/>
      <c r="P110" s="271"/>
    </row>
    <row r="111" spans="1:21">
      <c r="C111" s="305"/>
      <c r="D111" s="270"/>
      <c r="E111" s="270"/>
      <c r="F111" s="270"/>
      <c r="M111" s="271"/>
      <c r="O111" s="271"/>
      <c r="P111" s="271"/>
    </row>
    <row r="112" spans="1:21">
      <c r="C112" s="272"/>
      <c r="D112" s="270"/>
      <c r="E112" s="270"/>
      <c r="F112" s="270"/>
      <c r="M112" s="271"/>
      <c r="O112" s="271"/>
      <c r="P112" s="271"/>
    </row>
    <row r="113" spans="3:16">
      <c r="C113" s="272"/>
      <c r="D113" s="270"/>
      <c r="E113" s="270"/>
      <c r="F113" s="270"/>
      <c r="M113" s="271"/>
      <c r="O113" s="271"/>
      <c r="P113" s="271"/>
    </row>
    <row r="114" spans="3:16">
      <c r="C114" s="272"/>
      <c r="D114" s="270"/>
      <c r="E114" s="270"/>
      <c r="F114" s="270"/>
      <c r="M114" s="271"/>
      <c r="O114" s="271"/>
      <c r="P114" s="271"/>
    </row>
    <row r="115" spans="3:16">
      <c r="C115" s="272"/>
      <c r="D115" s="270"/>
      <c r="E115" s="270"/>
      <c r="F115" s="270"/>
      <c r="M115" s="271"/>
      <c r="O115" s="271"/>
      <c r="P115" s="271"/>
    </row>
    <row r="116" spans="3:16">
      <c r="C116" s="272"/>
      <c r="D116" s="270"/>
      <c r="E116" s="270"/>
      <c r="F116" s="270"/>
      <c r="M116" s="271"/>
      <c r="P116" s="271"/>
    </row>
    <row r="117" spans="3:16">
      <c r="C117" s="272"/>
      <c r="D117" s="270"/>
      <c r="E117" s="270"/>
      <c r="F117" s="270"/>
      <c r="M117" s="271"/>
      <c r="P117" s="271"/>
    </row>
    <row r="118" spans="3:16">
      <c r="C118" s="272"/>
      <c r="D118" s="270"/>
      <c r="E118" s="270"/>
      <c r="F118" s="270"/>
    </row>
    <row r="119" spans="3:16">
      <c r="C119" s="272"/>
      <c r="D119" s="270"/>
      <c r="E119" s="270"/>
      <c r="F119" s="270"/>
    </row>
    <row r="120" spans="3:16">
      <c r="C120" s="272"/>
    </row>
    <row r="121" spans="3:16">
      <c r="C121" s="272"/>
    </row>
    <row r="122" spans="3:16">
      <c r="C122" s="272"/>
    </row>
    <row r="123" spans="3:16">
      <c r="C123" s="272"/>
    </row>
    <row r="124" spans="3:16">
      <c r="C124" s="272"/>
    </row>
    <row r="125" spans="3:16">
      <c r="C125" s="272"/>
    </row>
    <row r="126" spans="3:16">
      <c r="C126" s="272"/>
    </row>
    <row r="127" spans="3:16">
      <c r="C127" s="272"/>
    </row>
    <row r="128" spans="3:16">
      <c r="C128" s="272"/>
    </row>
    <row r="129" spans="3:3">
      <c r="C129" s="272"/>
    </row>
    <row r="130" spans="3:3">
      <c r="C130" s="272"/>
    </row>
    <row r="131" spans="3:3">
      <c r="C131" s="272"/>
    </row>
    <row r="132" spans="3:3">
      <c r="C132" s="272"/>
    </row>
    <row r="133" spans="3:3">
      <c r="C133" s="272"/>
    </row>
    <row r="134" spans="3:3">
      <c r="C134" s="272"/>
    </row>
    <row r="135" spans="3:3">
      <c r="C135" s="272"/>
    </row>
    <row r="136" spans="3:3">
      <c r="C136" s="272"/>
    </row>
    <row r="137" spans="3:3">
      <c r="C137" s="272"/>
    </row>
    <row r="138" spans="3:3">
      <c r="C138" s="272"/>
    </row>
    <row r="139" spans="3:3">
      <c r="C139" s="272"/>
    </row>
    <row r="140" spans="3:3">
      <c r="C140" s="272"/>
    </row>
    <row r="141" spans="3:3">
      <c r="C141" s="272"/>
    </row>
    <row r="142" spans="3:3">
      <c r="C142" s="272"/>
    </row>
    <row r="143" spans="3:3">
      <c r="C143" s="272"/>
    </row>
    <row r="144" spans="3:3">
      <c r="C144" s="272"/>
    </row>
    <row r="145" spans="3:3">
      <c r="C145" s="272"/>
    </row>
    <row r="146" spans="3:3">
      <c r="C146" s="272"/>
    </row>
    <row r="147" spans="3:3">
      <c r="C147" s="272"/>
    </row>
    <row r="148" spans="3:3">
      <c r="C148" s="272"/>
    </row>
    <row r="149" spans="3:3">
      <c r="C149" s="272"/>
    </row>
    <row r="150" spans="3:3">
      <c r="C150" s="272"/>
    </row>
    <row r="151" spans="3:3">
      <c r="C151" s="272"/>
    </row>
    <row r="152" spans="3:3">
      <c r="C152" s="272"/>
    </row>
    <row r="153" spans="3:3">
      <c r="C153" s="272"/>
    </row>
    <row r="154" spans="3:3">
      <c r="C154" s="272"/>
    </row>
    <row r="155" spans="3:3">
      <c r="C155" s="272"/>
    </row>
    <row r="156" spans="3:3">
      <c r="C156" s="272"/>
    </row>
    <row r="157" spans="3:3">
      <c r="C157" s="272"/>
    </row>
    <row r="158" spans="3:3">
      <c r="C158" s="272"/>
    </row>
    <row r="159" spans="3:3">
      <c r="C159" s="272"/>
    </row>
    <row r="160" spans="3:3">
      <c r="C160" s="272"/>
    </row>
    <row r="161" spans="3:3">
      <c r="C161" s="272"/>
    </row>
    <row r="162" spans="3:3">
      <c r="C162" s="272"/>
    </row>
    <row r="163" spans="3:3">
      <c r="C163" s="272"/>
    </row>
    <row r="164" spans="3:3">
      <c r="C164" s="272"/>
    </row>
    <row r="165" spans="3:3">
      <c r="C165" s="272"/>
    </row>
    <row r="166" spans="3:3">
      <c r="C166" s="272"/>
    </row>
    <row r="167" spans="3:3">
      <c r="C167" s="272"/>
    </row>
    <row r="168" spans="3:3">
      <c r="C168" s="272"/>
    </row>
    <row r="169" spans="3:3">
      <c r="C169" s="272"/>
    </row>
    <row r="170" spans="3:3">
      <c r="C170" s="272"/>
    </row>
    <row r="171" spans="3:3">
      <c r="C171" s="272"/>
    </row>
    <row r="172" spans="3:3">
      <c r="C172" s="272"/>
    </row>
    <row r="173" spans="3:3">
      <c r="C173" s="272"/>
    </row>
    <row r="174" spans="3:3">
      <c r="C174" s="272"/>
    </row>
    <row r="175" spans="3:3">
      <c r="C175" s="272"/>
    </row>
    <row r="176" spans="3:3">
      <c r="C176" s="272"/>
    </row>
    <row r="177" spans="3:3">
      <c r="C177" s="272"/>
    </row>
  </sheetData>
  <sheetProtection algorithmName="SHA-512" hashValue="Si5SgbWyO0UtUsLJAcfWkk4mjqRSe8ewD+UmEEEb9ki4JOf2cMZkJ2v/OPK1mCCT7/JxA1mLYjL8qZFh1IMRzw==" saltValue="az2TIFTnITMBDa4qEKEJoQ==" spinCount="100000" sheet="1" objects="1" scenarios="1"/>
  <mergeCells count="184">
    <mergeCell ref="A57:A60"/>
    <mergeCell ref="A46:A54"/>
    <mergeCell ref="A35:A43"/>
    <mergeCell ref="A24:A32"/>
    <mergeCell ref="A13:A21"/>
    <mergeCell ref="C102:C104"/>
    <mergeCell ref="A70:A72"/>
    <mergeCell ref="A62:A64"/>
    <mergeCell ref="A66:A68"/>
    <mergeCell ref="A74:A76"/>
    <mergeCell ref="A78:A80"/>
    <mergeCell ref="A82:A84"/>
    <mergeCell ref="A86:A88"/>
    <mergeCell ref="A90:A92"/>
    <mergeCell ref="A94:A96"/>
    <mergeCell ref="A98:A100"/>
    <mergeCell ref="A102:A104"/>
    <mergeCell ref="C66:C68"/>
    <mergeCell ref="C70:C72"/>
    <mergeCell ref="C74:C76"/>
    <mergeCell ref="C78:C80"/>
    <mergeCell ref="C82:C84"/>
    <mergeCell ref="C86:C88"/>
    <mergeCell ref="C90:C92"/>
    <mergeCell ref="C98:C100"/>
    <mergeCell ref="C13:C16"/>
    <mergeCell ref="C18:C21"/>
    <mergeCell ref="B2:C2"/>
    <mergeCell ref="B5:C8"/>
    <mergeCell ref="D5:F8"/>
    <mergeCell ref="D11:F11"/>
    <mergeCell ref="D14:F14"/>
    <mergeCell ref="D20:F20"/>
    <mergeCell ref="D48:F48"/>
    <mergeCell ref="D24:F24"/>
    <mergeCell ref="D25:F25"/>
    <mergeCell ref="D13:F13"/>
    <mergeCell ref="D15:F15"/>
    <mergeCell ref="D16:F16"/>
    <mergeCell ref="D18:F18"/>
    <mergeCell ref="D19:F19"/>
    <mergeCell ref="C51:C54"/>
    <mergeCell ref="C24:C27"/>
    <mergeCell ref="C29:C32"/>
    <mergeCell ref="C35:C38"/>
    <mergeCell ref="C40:C43"/>
    <mergeCell ref="C46:C49"/>
    <mergeCell ref="D105:F105"/>
    <mergeCell ref="D26:F26"/>
    <mergeCell ref="D29:F29"/>
    <mergeCell ref="D27:F27"/>
    <mergeCell ref="D32:F32"/>
    <mergeCell ref="D35:F35"/>
    <mergeCell ref="D36:F36"/>
    <mergeCell ref="D30:F30"/>
    <mergeCell ref="D43:F43"/>
    <mergeCell ref="D46:F46"/>
    <mergeCell ref="D39:F39"/>
    <mergeCell ref="D44:F44"/>
    <mergeCell ref="D34:H34"/>
    <mergeCell ref="D61:F61"/>
    <mergeCell ref="D83:F83"/>
    <mergeCell ref="D84:F84"/>
    <mergeCell ref="D78:F78"/>
    <mergeCell ref="D79:F79"/>
    <mergeCell ref="D80:F80"/>
    <mergeCell ref="D102:F102"/>
    <mergeCell ref="G94:G96"/>
    <mergeCell ref="D103:F103"/>
    <mergeCell ref="D104:F104"/>
    <mergeCell ref="D86:F86"/>
    <mergeCell ref="D106:E106"/>
    <mergeCell ref="D51:F51"/>
    <mergeCell ref="D52:F52"/>
    <mergeCell ref="D53:F53"/>
    <mergeCell ref="D54:F54"/>
    <mergeCell ref="D31:F31"/>
    <mergeCell ref="D37:F37"/>
    <mergeCell ref="D38:F38"/>
    <mergeCell ref="D40:F40"/>
    <mergeCell ref="D41:F41"/>
    <mergeCell ref="D42:F42"/>
    <mergeCell ref="D49:F49"/>
    <mergeCell ref="D62:F62"/>
    <mergeCell ref="D63:F63"/>
    <mergeCell ref="D64:F64"/>
    <mergeCell ref="D75:F75"/>
    <mergeCell ref="D76:F76"/>
    <mergeCell ref="D98:F98"/>
    <mergeCell ref="D99:F99"/>
    <mergeCell ref="D47:F47"/>
    <mergeCell ref="D77:F77"/>
    <mergeCell ref="D81:F81"/>
    <mergeCell ref="D85:F85"/>
    <mergeCell ref="D82:F82"/>
    <mergeCell ref="D94:F94"/>
    <mergeCell ref="D95:F95"/>
    <mergeCell ref="D96:F96"/>
    <mergeCell ref="D89:F89"/>
    <mergeCell ref="D93:F93"/>
    <mergeCell ref="C57:C60"/>
    <mergeCell ref="D57:F57"/>
    <mergeCell ref="D58:F58"/>
    <mergeCell ref="D59:F59"/>
    <mergeCell ref="D60:F60"/>
    <mergeCell ref="C62:C64"/>
    <mergeCell ref="D74:F74"/>
    <mergeCell ref="D70:F70"/>
    <mergeCell ref="D71:F71"/>
    <mergeCell ref="D72:F72"/>
    <mergeCell ref="D66:F66"/>
    <mergeCell ref="D67:F67"/>
    <mergeCell ref="D68:F68"/>
    <mergeCell ref="D65:F65"/>
    <mergeCell ref="D69:F69"/>
    <mergeCell ref="D73:F73"/>
    <mergeCell ref="C94:C96"/>
    <mergeCell ref="D97:F97"/>
    <mergeCell ref="D101:F101"/>
    <mergeCell ref="D100:F100"/>
    <mergeCell ref="D56:H56"/>
    <mergeCell ref="D50:F50"/>
    <mergeCell ref="D55:F55"/>
    <mergeCell ref="D17:F17"/>
    <mergeCell ref="G13:G16"/>
    <mergeCell ref="H13:H16"/>
    <mergeCell ref="D22:F22"/>
    <mergeCell ref="D33:F33"/>
    <mergeCell ref="G18:G21"/>
    <mergeCell ref="H18:H21"/>
    <mergeCell ref="G24:G27"/>
    <mergeCell ref="H24:H27"/>
    <mergeCell ref="G29:G32"/>
    <mergeCell ref="H29:H32"/>
    <mergeCell ref="D21:F21"/>
    <mergeCell ref="D28:F28"/>
    <mergeCell ref="D23:H23"/>
    <mergeCell ref="H94:H96"/>
    <mergeCell ref="G98:G100"/>
    <mergeCell ref="H98:H100"/>
    <mergeCell ref="D87:F87"/>
    <mergeCell ref="G102:G104"/>
    <mergeCell ref="H102:H104"/>
    <mergeCell ref="H66:H68"/>
    <mergeCell ref="G70:G72"/>
    <mergeCell ref="H70:H72"/>
    <mergeCell ref="G74:G76"/>
    <mergeCell ref="H74:H76"/>
    <mergeCell ref="G78:G80"/>
    <mergeCell ref="H78:H80"/>
    <mergeCell ref="G82:G84"/>
    <mergeCell ref="H82:H84"/>
    <mergeCell ref="G66:G68"/>
    <mergeCell ref="G86:G88"/>
    <mergeCell ref="G90:G92"/>
    <mergeCell ref="H90:H92"/>
    <mergeCell ref="H62:H64"/>
    <mergeCell ref="G62:G64"/>
    <mergeCell ref="J5:Q5"/>
    <mergeCell ref="J4:Q4"/>
    <mergeCell ref="H35:H38"/>
    <mergeCell ref="G40:G43"/>
    <mergeCell ref="H40:H43"/>
    <mergeCell ref="G46:G49"/>
    <mergeCell ref="H46:H49"/>
    <mergeCell ref="G51:G54"/>
    <mergeCell ref="H51:H54"/>
    <mergeCell ref="G57:G60"/>
    <mergeCell ref="H57:H60"/>
    <mergeCell ref="G35:G38"/>
    <mergeCell ref="D45:H45"/>
    <mergeCell ref="D88:F88"/>
    <mergeCell ref="D90:F90"/>
    <mergeCell ref="D91:F91"/>
    <mergeCell ref="D92:F92"/>
    <mergeCell ref="G10:H10"/>
    <mergeCell ref="J10:Q10"/>
    <mergeCell ref="G6:H6"/>
    <mergeCell ref="G7:H7"/>
    <mergeCell ref="G8:H8"/>
    <mergeCell ref="G9:H9"/>
    <mergeCell ref="G5:H5"/>
    <mergeCell ref="J2:Q2"/>
    <mergeCell ref="H86:H88"/>
  </mergeCells>
  <phoneticPr fontId="60" type="noConversion"/>
  <dataValidations xWindow="301" yWindow="467" count="3">
    <dataValidation allowBlank="1" showInputMessage="1" showErrorMessage="1" prompt="Titolo WP" sqref="D46:F49 D18:F21 D13:F16 D24:F27 D29:F32 D35:F38 D40:F43 D51:F54 D57:F60 D66:F68 D70:F72 D74:F76 D78:F80 D82:F84 D94:F96 D98:F100 D62:F64 D86:F88 D90:F92 D102:F104"/>
    <dataValidation allowBlank="1" showInputMessage="1" showErrorMessage="1" prompt="Descrizione Nodo" sqref="D17 D105 D50 D28 D22:D23 D39 D33:D34 D97 D44:D45 D61 D65 D69 D73 D77 D81 D101 D85 D89 D93 D55:D56"/>
    <dataValidation allowBlank="1" showInputMessage="1" showErrorMessage="1" prompt="Titolo progetto" sqref="D5:D7"/>
  </dataValidations>
  <hyperlinks>
    <hyperlink ref="B13" location="PSSA3_1101!A1" display="PSSA3_1101!A1"/>
    <hyperlink ref="B14" location="PSSA3_1102!A1" display="PSSA3_1102!A1"/>
    <hyperlink ref="B15" location="PSSA3_1103!A1" display="PSSA3_1103!A1"/>
    <hyperlink ref="B16" location="PSSA3_1104!A1" display="PSSA3_1104!A1"/>
    <hyperlink ref="C17" location="'WP1000'!A1" display="Nodo 1000"/>
    <hyperlink ref="B18" location="PSSA3_2101!A1" display="PSSA3_2101!A1"/>
    <hyperlink ref="B19" location="PSSA3_2102!A1" display="PSSA3_2102!A1"/>
    <hyperlink ref="B20" location="PSSA3_2103!A1" display="PSSA3_2103!A1"/>
    <hyperlink ref="B21" location="PSSA3_2104!A1" display="PSSA3_2104!A1"/>
    <hyperlink ref="B24" location="PSSA3_3101!A1" display="PSSA3_3101!A1"/>
    <hyperlink ref="B25" location="PSSA3_3102!A1" display="PSSA3_3102!A1"/>
    <hyperlink ref="B26" location="PSSA3_3103!A1" display="PSSA3_3103!A1"/>
    <hyperlink ref="B27" location="PSSA3_3104!A1" display="PSSA3_3104!A1"/>
    <hyperlink ref="C22" location="'WP2000'!A1" display="Nodo 2000"/>
    <hyperlink ref="B29" location="PSSA3_4101!A1" display="PSSA3_4101!A1"/>
    <hyperlink ref="B30" location="PSSA3_4102!A1" display="PSSA3_4102!A1"/>
    <hyperlink ref="B31" location="PSSA3_4103!A1" display="PSSA3_4103!A1"/>
    <hyperlink ref="B32" location="PSSA3_4104!A1" display="PSSA3_4104!A1"/>
    <hyperlink ref="C33" location="'WP4000'!A1" display="Nodo 4000"/>
    <hyperlink ref="C28" location="'WP3000'!A1" display="Nodo 3000"/>
    <hyperlink ref="B35" location="PSSA3_5101!A1" display="PSSA3_5101!A1"/>
    <hyperlink ref="B36" location="PSSA3_5102!A1" display="PSSA3_5102!A1"/>
    <hyperlink ref="B37" location="PSSA3_5103!A1" display="PSSA3_5103!A1"/>
    <hyperlink ref="B38" location="PSSA3_5104!A1" display="PSSA3_5104!A1"/>
    <hyperlink ref="C39" location="'WP5000'!A1" display="Nodo 5000"/>
    <hyperlink ref="B40" location="PSSA3_6101!A1" display="PSSA3_6101!A1"/>
    <hyperlink ref="B41" location="PSSA3_6102!A1" display="PSSA3_6102!A1"/>
    <hyperlink ref="B42" location="PSSA3_6103!A1" display="PSSA3_6103!A1"/>
    <hyperlink ref="B43" location="PSSA3_6104!A1" display="PSSA3_6104!A1"/>
    <hyperlink ref="C44" location="'WP6000'!A1" display="Nodo 6000"/>
    <hyperlink ref="B46" location="PSSA3_7101!A1" display="PSSA3_7101!A1"/>
    <hyperlink ref="B47" location="PSSA3_7102!A1" display="PSSA3_7102!A1"/>
    <hyperlink ref="B48" location="PSSA3_7103!A1" display="PSSA3_7103!A1"/>
    <hyperlink ref="B49" location="PSSA3_7104!A1" display="PSSA3_7104!A1"/>
    <hyperlink ref="C50" location="'WP7000'!A1" display="Nodo 7000"/>
    <hyperlink ref="B51" location="PSSA3_8101!A1" display="PSSA3_8101!A1"/>
    <hyperlink ref="B52" location="PSSA3_8102!A1" display="PSSA3_8102!A1"/>
    <hyperlink ref="B53" location="PSSA3_8103!A1" display="PSSA3_8103!A1"/>
    <hyperlink ref="B54" location="PSSA3_8104!A1" display="PSSA3_8104!A1"/>
    <hyperlink ref="C55" location="'WP8000'!A1" display="Nodo 8000"/>
    <hyperlink ref="B57" location="PSSA3_9101!A1" display="PSSA3_9101!A1"/>
    <hyperlink ref="B58" location="PSSA3_9102!A1" display="PSSA3_9102!A1"/>
    <hyperlink ref="B59" location="PSSA3_9103!A1" display="PSSA3_9103!A1"/>
    <hyperlink ref="B60" location="PSSA3_9104!A1" display="PSSA3_9104!A1"/>
    <hyperlink ref="C61" location="'WP9000'!A1" display="Nodo 9000"/>
    <hyperlink ref="B62" location="PSSA3_10001!A1" display="PSSA3_10001!A1"/>
    <hyperlink ref="B63" location="PSSA3_10002!A1" display="PSSA3_10002!A1"/>
    <hyperlink ref="B64" location="PSSA3_10003!A1" display="PSSA3_10003!A1"/>
    <hyperlink ref="B66" location="PSSA3_11001!A1" display="PSSA3_11001!A1"/>
    <hyperlink ref="B67" location="PSSA3_11002!A1" display="PSSA3_11002!A1"/>
    <hyperlink ref="B68" location="PSSA3_11003!A1" display="PSSA3_11003!A1"/>
    <hyperlink ref="C65" location="'WP10000'!A1" display="Nodo 10000"/>
    <hyperlink ref="C69" location="'WP11000'!A1" display="Nodo 11000"/>
    <hyperlink ref="B70" location="PSSA3_12001!A1" display="PSSA3_12001!A1"/>
    <hyperlink ref="B71" location="PSSA3_12002!A1" display="PSSA3_12002!A1"/>
    <hyperlink ref="B72" location="PSSA3_12003!A1" display="PSSA3_12003!A1"/>
    <hyperlink ref="C73" location="'WP12000'!A1" display="Nodo 12000"/>
    <hyperlink ref="B74" location="PSSA3_13001!A1" display="PSSA3_13001!A1"/>
    <hyperlink ref="B75" location="PSSA3_13002!A1" display="PSSA3_13002!A1"/>
    <hyperlink ref="B76" location="PSSA3_13003!A1" display="PSSA3_13003!A1"/>
    <hyperlink ref="C77" location="'WP13000'!A1" display="Nodo 13000"/>
    <hyperlink ref="B78" location="PSSA3_14001!A1" display="PSSA3_14001!A1"/>
    <hyperlink ref="B79" location="PSSA3_14002!A1" display="PSSA3_14002!A1"/>
    <hyperlink ref="B80" location="PSSA3_14003!A1" display="PSSA3_14003!A1"/>
    <hyperlink ref="C81" location="'WP14000'!A1" display="Nodo 14000"/>
    <hyperlink ref="B82" location="PSSA3_15001!A1" display="PSSA3_15001!A1"/>
    <hyperlink ref="B83" location="PSSA3_15002!A1" display="PSSA3_15002!A1"/>
    <hyperlink ref="B84" location="PSSA3_15003!A1" display="PSSA3_15003!A1"/>
    <hyperlink ref="C85" location="'WP15000'!A1" display="Nodo 15000"/>
    <hyperlink ref="B86" location="PSSA3_16001!A1" display="PSSA3_16001!A1"/>
    <hyperlink ref="B87" location="PSSA3_16002!A1" display="PSSA3_16002!A1"/>
    <hyperlink ref="B88" location="PSSA3_16003!A1" display="PSSA3_16003!A1"/>
    <hyperlink ref="C89" location="'WP16000'!A1" display="Nodo 16000"/>
    <hyperlink ref="B90" location="PSSA3_17001!A1" display="PSSA3_17001!A1"/>
    <hyperlink ref="B91" location="PSSA3_17002!A1" display="PSSA3_17002!A1"/>
    <hyperlink ref="B92" location="PSSA3_17003!A1" display="PSSA3_17003!A1"/>
    <hyperlink ref="C93" location="'WP17000'!A1" display="Nodo 17000"/>
    <hyperlink ref="B94" location="PSSA3_18001!A1" display="PSSA3_18001!A1"/>
    <hyperlink ref="B95" location="PSSA3_18002!A1" display="PSSA3_18002!A1"/>
    <hyperlink ref="B96" location="PSSA3_18003!A1" display="PSSA3_18003!A1"/>
    <hyperlink ref="C97" location="'WP18000'!A1" display="Nodo 18000"/>
    <hyperlink ref="C101" location="'WP19000'!A1" display="Nodo 19000"/>
    <hyperlink ref="C105" location="'WP20000'!A1" display="Nodo 20000"/>
    <hyperlink ref="B98" location="PSSA3_19001!A1" display="PSSA3_19001!A1"/>
    <hyperlink ref="B99" location="PSSA3_19002!A1" display="PSSA3_19002!A1"/>
    <hyperlink ref="B100" location="PSSA3_19003!A1" display="PSSA3_19003!A1"/>
    <hyperlink ref="B102" location="PSSA3_20001!A1" display="PSSA3_20001!A1"/>
    <hyperlink ref="B103" location="PSSA3_20002!A1" display="PSSA3_20002!A1"/>
    <hyperlink ref="B104" location="PSSA3_20003!A1" display="PSSA3_20003!A1"/>
  </hyperlinks>
  <printOptions horizontalCentered="1"/>
  <pageMargins left="0.15748031496062992" right="0.15748031496062992" top="0.39370078740157483" bottom="0.39370078740157483" header="0.51181102362204722" footer="0.31496062992125984"/>
  <pageSetup paperSize="9" scale="31" orientation="landscape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9">
    <tabColor rgb="FFFFFF00"/>
    <pageSetUpPr fitToPage="1"/>
  </sheetPr>
  <dimension ref="A1:J62"/>
  <sheetViews>
    <sheetView showGridLines="0" topLeftCell="A2" zoomScale="75" zoomScaleNormal="75" workbookViewId="0">
      <selection activeCell="M28" sqref="M28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8.42578125" style="21" customWidth="1"/>
    <col min="5" max="5" width="19.7109375" style="21" customWidth="1"/>
    <col min="6" max="6" width="24.42578125" style="21" customWidth="1"/>
    <col min="7" max="8" width="17.5703125" style="21" customWidth="1"/>
    <col min="9" max="9" width="18.42578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>
      <c r="A1" s="240"/>
      <c r="B1" s="241"/>
      <c r="C1" s="241"/>
      <c r="D1" s="776"/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+PSSA3_5101!F3</f>
        <v>0</v>
      </c>
      <c r="G3" s="230"/>
      <c r="H3" s="151"/>
      <c r="I3" s="151"/>
    </row>
    <row r="4" spans="1:9" ht="15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39">
        <v>6102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256">
        <f>+PSSA3_6101!A12</f>
        <v>0</v>
      </c>
      <c r="B12" s="42"/>
      <c r="C12" s="43"/>
      <c r="D12" s="258"/>
      <c r="E12" s="318">
        <f>+PSSA3_5101!E12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 t="shared" ref="I12:I23" si="2">+F12-H12</f>
        <v>0</v>
      </c>
    </row>
    <row r="13" spans="1:9" ht="13.5" customHeight="1">
      <c r="A13" s="256">
        <f>+PSSA3_6101!A13</f>
        <v>0</v>
      </c>
      <c r="B13" s="42"/>
      <c r="C13" s="43"/>
      <c r="D13" s="258"/>
      <c r="E13" s="318">
        <f>+PSSA3_5101!E13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si="2"/>
        <v>0</v>
      </c>
    </row>
    <row r="14" spans="1:9">
      <c r="A14" s="256">
        <f>+PSSA3_6101!A14</f>
        <v>0</v>
      </c>
      <c r="B14" s="42"/>
      <c r="C14" s="43"/>
      <c r="D14" s="258"/>
      <c r="E14" s="318">
        <f>+PSSA3_5101!E14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>
        <f>+PSSA3_6101!A15</f>
        <v>0</v>
      </c>
      <c r="B15" s="42"/>
      <c r="C15" s="43"/>
      <c r="D15" s="258"/>
      <c r="E15" s="318">
        <f>+PSSA3_5101!E15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>
        <f>+PSSA3_6101!A16</f>
        <v>0</v>
      </c>
      <c r="B16" s="42"/>
      <c r="C16" s="43"/>
      <c r="D16" s="258"/>
      <c r="E16" s="318">
        <f>+PSSA3_5101!E16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>
        <f>+PSSA3_6101!A17</f>
        <v>0</v>
      </c>
      <c r="B17" s="42"/>
      <c r="C17" s="43"/>
      <c r="D17" s="258"/>
      <c r="E17" s="318">
        <f>+PSSA3_5101!E17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>
        <f>+PSSA3_6101!A18</f>
        <v>0</v>
      </c>
      <c r="B18" s="42"/>
      <c r="C18" s="43"/>
      <c r="D18" s="258"/>
      <c r="E18" s="318">
        <f>+PSSA3_5101!E18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>
        <f>+PSSA3_6101!A19</f>
        <v>0</v>
      </c>
      <c r="B19" s="42"/>
      <c r="C19" s="43"/>
      <c r="D19" s="258"/>
      <c r="E19" s="318">
        <f>+PSSA3_5101!E19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>
        <f>+PSSA3_6101!A20</f>
        <v>0</v>
      </c>
      <c r="B20" s="42"/>
      <c r="C20" s="43"/>
      <c r="D20" s="258"/>
      <c r="E20" s="318">
        <f>+PSSA3_5101!E20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>
        <f>+PSSA3_6101!A21</f>
        <v>0</v>
      </c>
      <c r="B21" s="42"/>
      <c r="C21" s="43"/>
      <c r="D21" s="258"/>
      <c r="E21" s="318">
        <f>+PSSA3_5101!E21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>
        <f>+PSSA3_6101!A22</f>
        <v>0</v>
      </c>
      <c r="B22" s="42"/>
      <c r="C22" s="43"/>
      <c r="D22" s="258"/>
      <c r="E22" s="318">
        <f>+PSSA3_5101!E22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>
        <f>+PSSA3_6101!A23</f>
        <v>0</v>
      </c>
      <c r="B23" s="42"/>
      <c r="C23" s="43"/>
      <c r="D23" s="258"/>
      <c r="E23" s="318">
        <f>+PSSA3_5101!E23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788"/>
      <c r="B26" s="779"/>
      <c r="C26" s="150" t="str">
        <f>+PSSA3_1101!C26</f>
        <v>depreciation</v>
      </c>
      <c r="D26" s="164"/>
      <c r="E26" s="587">
        <f>+PSSA3_6101!E26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+PSSA3_1101!C27</f>
        <v>depreciation</v>
      </c>
      <c r="D27" s="164"/>
      <c r="E27" s="587">
        <f>+PSSA3_6101!E27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+PSSA3_1101!C28</f>
        <v>depreciation</v>
      </c>
      <c r="D28" s="164"/>
      <c r="E28" s="587">
        <f>+PSSA3_6101!E28</f>
        <v>0</v>
      </c>
      <c r="F28" s="246">
        <f t="shared" si="3"/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+PSSA3_1101!C29</f>
        <v>depreciation</v>
      </c>
      <c r="D29" s="164"/>
      <c r="E29" s="587">
        <f>+PSSA3_6101!E29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+PSSA3_1101!C30</f>
        <v>depreciation</v>
      </c>
      <c r="D30" s="164"/>
      <c r="E30" s="587">
        <f>+PSSA3_6101!E30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+PSSA3_1101!C31</f>
        <v>depreciation</v>
      </c>
      <c r="D31" s="164"/>
      <c r="E31" s="587">
        <f>+PSSA3_6101!E31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+PSSA3_5101!D35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>+F35-H35</f>
        <v>0</v>
      </c>
    </row>
    <row r="36" spans="1:10">
      <c r="A36" s="211" t="s">
        <v>20</v>
      </c>
      <c r="B36" s="54"/>
      <c r="C36" s="157"/>
      <c r="D36" s="319">
        <f>+PSSA3_5101!D36</f>
        <v>0</v>
      </c>
      <c r="E36" s="159">
        <f>+C36*D36</f>
        <v>0</v>
      </c>
      <c r="F36" s="246">
        <f>+C36+E36</f>
        <v>0</v>
      </c>
      <c r="G36" s="235"/>
      <c r="H36" s="161">
        <f>+(G36*D36)+G36</f>
        <v>0</v>
      </c>
      <c r="I36" s="207">
        <f>+F36-H36</f>
        <v>0</v>
      </c>
    </row>
    <row r="37" spans="1:10">
      <c r="A37" s="211" t="s">
        <v>21</v>
      </c>
      <c r="B37" s="54"/>
      <c r="C37" s="157"/>
      <c r="D37" s="319">
        <f>+PSSA3_5101!D37</f>
        <v>0</v>
      </c>
      <c r="E37" s="159">
        <f>+C37*D37</f>
        <v>0</v>
      </c>
      <c r="F37" s="246">
        <f>+C37+E37</f>
        <v>0</v>
      </c>
      <c r="G37" s="235"/>
      <c r="H37" s="161">
        <f>+(G37*D37)+G37</f>
        <v>0</v>
      </c>
      <c r="I37" s="207">
        <f>+F37-H37</f>
        <v>0</v>
      </c>
    </row>
    <row r="38" spans="1:10">
      <c r="A38" s="211" t="s">
        <v>22</v>
      </c>
      <c r="B38" s="54"/>
      <c r="C38" s="157"/>
      <c r="D38" s="319">
        <f>+PSSA3_5101!D38</f>
        <v>0</v>
      </c>
      <c r="E38" s="159">
        <f>+C38*D38</f>
        <v>0</v>
      </c>
      <c r="F38" s="246">
        <f>+C38+E38</f>
        <v>0</v>
      </c>
      <c r="G38" s="235"/>
      <c r="H38" s="161">
        <f>+(G38*D38)+G38</f>
        <v>0</v>
      </c>
      <c r="I38" s="207">
        <f>+F38-H38</f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+PSSA3_5101!D40</f>
        <v>0</v>
      </c>
      <c r="E40" s="159">
        <f t="shared" ref="E40:E46" si="6">+C40*D40</f>
        <v>0</v>
      </c>
      <c r="F40" s="246">
        <f t="shared" ref="F40:F46" si="7">+C40+E40</f>
        <v>0</v>
      </c>
      <c r="G40" s="235"/>
      <c r="H40" s="161">
        <f t="shared" ref="H40:H46" si="8">+(G40*D40)+G40</f>
        <v>0</v>
      </c>
      <c r="I40" s="207">
        <f t="shared" ref="I40:I46" si="9">+F40-H40</f>
        <v>0</v>
      </c>
    </row>
    <row r="41" spans="1:10">
      <c r="A41" s="211" t="s">
        <v>25</v>
      </c>
      <c r="B41" s="54"/>
      <c r="C41" s="157"/>
      <c r="D41" s="319">
        <f>+PSSA3_5101!D41</f>
        <v>0</v>
      </c>
      <c r="E41" s="159">
        <f t="shared" si="6"/>
        <v>0</v>
      </c>
      <c r="F41" s="246">
        <f t="shared" si="7"/>
        <v>0</v>
      </c>
      <c r="G41" s="235"/>
      <c r="H41" s="161">
        <f t="shared" si="8"/>
        <v>0</v>
      </c>
      <c r="I41" s="207">
        <f t="shared" si="9"/>
        <v>0</v>
      </c>
    </row>
    <row r="42" spans="1:10">
      <c r="A42" s="211" t="s">
        <v>26</v>
      </c>
      <c r="B42" s="54"/>
      <c r="C42" s="157"/>
      <c r="D42" s="319">
        <f>+PSSA3_5101!D42</f>
        <v>0</v>
      </c>
      <c r="E42" s="159">
        <f t="shared" si="6"/>
        <v>0</v>
      </c>
      <c r="F42" s="246">
        <f t="shared" si="7"/>
        <v>0</v>
      </c>
      <c r="G42" s="235"/>
      <c r="H42" s="161">
        <f t="shared" si="8"/>
        <v>0</v>
      </c>
      <c r="I42" s="207">
        <f t="shared" si="9"/>
        <v>0</v>
      </c>
    </row>
    <row r="43" spans="1:10">
      <c r="A43" s="211" t="s">
        <v>27</v>
      </c>
      <c r="B43" s="54"/>
      <c r="C43" s="157"/>
      <c r="D43" s="319">
        <f>+PSSA3_5101!D43</f>
        <v>0</v>
      </c>
      <c r="E43" s="159">
        <f t="shared" si="6"/>
        <v>0</v>
      </c>
      <c r="F43" s="246">
        <f t="shared" si="7"/>
        <v>0</v>
      </c>
      <c r="G43" s="235"/>
      <c r="H43" s="161">
        <f t="shared" si="8"/>
        <v>0</v>
      </c>
      <c r="I43" s="207">
        <f t="shared" si="9"/>
        <v>0</v>
      </c>
    </row>
    <row r="44" spans="1:10">
      <c r="A44" s="211" t="s">
        <v>28</v>
      </c>
      <c r="B44" s="54"/>
      <c r="C44" s="157"/>
      <c r="D44" s="319">
        <f>+PSSA3_5101!D44</f>
        <v>0</v>
      </c>
      <c r="E44" s="159">
        <f t="shared" si="6"/>
        <v>0</v>
      </c>
      <c r="F44" s="246">
        <f t="shared" si="7"/>
        <v>0</v>
      </c>
      <c r="G44" s="235"/>
      <c r="H44" s="161">
        <f t="shared" si="8"/>
        <v>0</v>
      </c>
      <c r="I44" s="207">
        <f t="shared" si="9"/>
        <v>0</v>
      </c>
    </row>
    <row r="45" spans="1:10">
      <c r="A45" s="211" t="s">
        <v>29</v>
      </c>
      <c r="B45" s="54"/>
      <c r="C45" s="157"/>
      <c r="D45" s="319">
        <f>+PSSA3_5101!D45</f>
        <v>0</v>
      </c>
      <c r="E45" s="159">
        <f t="shared" si="6"/>
        <v>0</v>
      </c>
      <c r="F45" s="246">
        <f t="shared" si="7"/>
        <v>0</v>
      </c>
      <c r="G45" s="235"/>
      <c r="H45" s="161">
        <f t="shared" si="8"/>
        <v>0</v>
      </c>
      <c r="I45" s="207">
        <f t="shared" si="9"/>
        <v>0</v>
      </c>
    </row>
    <row r="46" spans="1:10">
      <c r="A46" s="197" t="s">
        <v>30</v>
      </c>
      <c r="B46" s="32"/>
      <c r="C46" s="157"/>
      <c r="D46" s="319">
        <f>+PSSA3_5101!D46</f>
        <v>0</v>
      </c>
      <c r="E46" s="159">
        <f t="shared" si="6"/>
        <v>0</v>
      </c>
      <c r="F46" s="246">
        <f t="shared" si="7"/>
        <v>0</v>
      </c>
      <c r="G46" s="235"/>
      <c r="H46" s="161">
        <f t="shared" si="8"/>
        <v>0</v>
      </c>
      <c r="I46" s="207">
        <f t="shared" si="9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D7:F8"/>
    <mergeCell ref="A31:B31"/>
    <mergeCell ref="A27:B27"/>
    <mergeCell ref="A28:B28"/>
    <mergeCell ref="A29:B29"/>
    <mergeCell ref="A30:B30"/>
    <mergeCell ref="A26:B26"/>
    <mergeCell ref="A7:C7"/>
  </mergeCells>
  <phoneticPr fontId="8" type="noConversion"/>
  <conditionalFormatting sqref="D35:D38 D40:D46">
    <cfRule type="cellIs" dxfId="54" priority="1" stopIfTrue="1" operator="greaterThan">
      <formula>0</formula>
    </cfRule>
  </conditionalFormatting>
  <hyperlinks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6" orientation="portrait" horizontalDpi="150" verticalDpi="150" r:id="rId1"/>
  <headerFooter alignWithMargins="0">
    <oddFooter>Pagina &amp;P&amp;R&amp;F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0">
    <tabColor rgb="FFFFFF00"/>
    <pageSetUpPr fitToPage="1"/>
  </sheetPr>
  <dimension ref="A1:J62"/>
  <sheetViews>
    <sheetView showGridLines="0" topLeftCell="A2" zoomScale="75" zoomScaleNormal="75" workbookViewId="0">
      <selection activeCell="M28" sqref="M28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85546875" style="21" customWidth="1"/>
    <col min="5" max="5" width="19" style="21" customWidth="1"/>
    <col min="6" max="6" width="24.42578125" style="21" customWidth="1"/>
    <col min="7" max="7" width="15.140625" style="21" customWidth="1"/>
    <col min="8" max="8" width="18.7109375" style="21" customWidth="1"/>
    <col min="9" max="9" width="19.5703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+PSSA3_5101!F3</f>
        <v>0</v>
      </c>
      <c r="G3" s="230"/>
      <c r="H3" s="151"/>
      <c r="I3" s="151"/>
    </row>
    <row r="4" spans="1:9" ht="15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39">
        <v>6103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256">
        <f>+PSSA3_6101!A12</f>
        <v>0</v>
      </c>
      <c r="B12" s="42"/>
      <c r="C12" s="43"/>
      <c r="D12" s="258"/>
      <c r="E12" s="318">
        <f>+PSSA3_5101!E12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 t="shared" ref="I12:I23" si="2">+F12-H12</f>
        <v>0</v>
      </c>
    </row>
    <row r="13" spans="1:9" ht="13.5" customHeight="1">
      <c r="A13" s="256">
        <f>+PSSA3_6101!A13</f>
        <v>0</v>
      </c>
      <c r="B13" s="42"/>
      <c r="C13" s="43"/>
      <c r="D13" s="258"/>
      <c r="E13" s="318">
        <f>+PSSA3_5101!E13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si="2"/>
        <v>0</v>
      </c>
    </row>
    <row r="14" spans="1:9">
      <c r="A14" s="256">
        <f>+PSSA3_6101!A14</f>
        <v>0</v>
      </c>
      <c r="B14" s="42"/>
      <c r="C14" s="43"/>
      <c r="D14" s="258"/>
      <c r="E14" s="318">
        <f>+PSSA3_5101!E14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>
        <f>+PSSA3_6101!A15</f>
        <v>0</v>
      </c>
      <c r="B15" s="42"/>
      <c r="C15" s="43"/>
      <c r="D15" s="258"/>
      <c r="E15" s="318">
        <f>+PSSA3_5101!E15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>
        <f>+PSSA3_6101!A16</f>
        <v>0</v>
      </c>
      <c r="B16" s="42"/>
      <c r="C16" s="43"/>
      <c r="D16" s="258"/>
      <c r="E16" s="318">
        <f>+PSSA3_5101!E16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>
        <f>+PSSA3_6101!A17</f>
        <v>0</v>
      </c>
      <c r="B17" s="42"/>
      <c r="C17" s="43"/>
      <c r="D17" s="258"/>
      <c r="E17" s="318">
        <f>+PSSA3_5101!E17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>
        <f>+PSSA3_6101!A18</f>
        <v>0</v>
      </c>
      <c r="B18" s="42"/>
      <c r="C18" s="43"/>
      <c r="D18" s="258"/>
      <c r="E18" s="318">
        <f>+PSSA3_5101!E18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>
        <f>+PSSA3_6101!A19</f>
        <v>0</v>
      </c>
      <c r="B19" s="42"/>
      <c r="C19" s="43"/>
      <c r="D19" s="258"/>
      <c r="E19" s="318">
        <f>+PSSA3_5101!E19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>
        <f>+PSSA3_6101!A20</f>
        <v>0</v>
      </c>
      <c r="B20" s="42"/>
      <c r="C20" s="43"/>
      <c r="D20" s="258"/>
      <c r="E20" s="318">
        <f>+PSSA3_5101!E20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>
        <f>+PSSA3_6101!A21</f>
        <v>0</v>
      </c>
      <c r="B21" s="42"/>
      <c r="C21" s="43"/>
      <c r="D21" s="258"/>
      <c r="E21" s="318">
        <f>+PSSA3_5101!E21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>
        <f>+PSSA3_6101!A22</f>
        <v>0</v>
      </c>
      <c r="B22" s="42"/>
      <c r="C22" s="43"/>
      <c r="D22" s="258"/>
      <c r="E22" s="318">
        <f>+PSSA3_5101!E22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>
        <f>+PSSA3_6101!A23</f>
        <v>0</v>
      </c>
      <c r="B23" s="42"/>
      <c r="C23" s="43"/>
      <c r="D23" s="258"/>
      <c r="E23" s="318">
        <f>+PSSA3_5101!E23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5.5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788"/>
      <c r="B26" s="779"/>
      <c r="C26" s="150" t="str">
        <f>+PSSA3_1101!C26</f>
        <v>depreciation</v>
      </c>
      <c r="D26" s="164"/>
      <c r="E26" s="587">
        <f>+PSSA3_6101!E26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+PSSA3_1101!C27</f>
        <v>depreciation</v>
      </c>
      <c r="D27" s="164"/>
      <c r="E27" s="587">
        <f>+PSSA3_6101!E27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+PSSA3_1101!C28</f>
        <v>depreciation</v>
      </c>
      <c r="D28" s="164"/>
      <c r="E28" s="587">
        <f>+PSSA3_6101!E28</f>
        <v>0</v>
      </c>
      <c r="F28" s="246">
        <f t="shared" si="3"/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+PSSA3_1101!C29</f>
        <v>depreciation</v>
      </c>
      <c r="D29" s="164"/>
      <c r="E29" s="587">
        <f>+PSSA3_6101!E29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+PSSA3_1101!C30</f>
        <v>depreciation</v>
      </c>
      <c r="D30" s="164"/>
      <c r="E30" s="587">
        <f>+PSSA3_6101!E30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+PSSA3_1101!C31</f>
        <v>depreciation</v>
      </c>
      <c r="D31" s="164"/>
      <c r="E31" s="587">
        <f>+PSSA3_6101!E31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+PSSA3_5101!D35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>+F35-H35</f>
        <v>0</v>
      </c>
    </row>
    <row r="36" spans="1:10">
      <c r="A36" s="211" t="s">
        <v>20</v>
      </c>
      <c r="B36" s="54"/>
      <c r="C36" s="157"/>
      <c r="D36" s="319">
        <f>+PSSA3_5101!D36</f>
        <v>0</v>
      </c>
      <c r="E36" s="159">
        <f>+C36*D36</f>
        <v>0</v>
      </c>
      <c r="F36" s="246">
        <f>+C36+E36</f>
        <v>0</v>
      </c>
      <c r="G36" s="235"/>
      <c r="H36" s="161">
        <f>+(G36*D36)+G36</f>
        <v>0</v>
      </c>
      <c r="I36" s="207">
        <f>+F36-H36</f>
        <v>0</v>
      </c>
    </row>
    <row r="37" spans="1:10">
      <c r="A37" s="211" t="s">
        <v>21</v>
      </c>
      <c r="B37" s="54"/>
      <c r="C37" s="157"/>
      <c r="D37" s="319">
        <f>+PSSA3_5101!D37</f>
        <v>0</v>
      </c>
      <c r="E37" s="159">
        <f>+C37*D37</f>
        <v>0</v>
      </c>
      <c r="F37" s="246">
        <f>+C37+E37</f>
        <v>0</v>
      </c>
      <c r="G37" s="235"/>
      <c r="H37" s="161">
        <f>+(G37*D37)+G37</f>
        <v>0</v>
      </c>
      <c r="I37" s="207">
        <f>+F37-H37</f>
        <v>0</v>
      </c>
    </row>
    <row r="38" spans="1:10">
      <c r="A38" s="211" t="s">
        <v>22</v>
      </c>
      <c r="B38" s="54"/>
      <c r="C38" s="157"/>
      <c r="D38" s="319">
        <f>+PSSA3_5101!D38</f>
        <v>0</v>
      </c>
      <c r="E38" s="159">
        <f>+C38*D38</f>
        <v>0</v>
      </c>
      <c r="F38" s="246">
        <f>+C38+E38</f>
        <v>0</v>
      </c>
      <c r="G38" s="235"/>
      <c r="H38" s="161">
        <f>+(G38*D38)+G38</f>
        <v>0</v>
      </c>
      <c r="I38" s="207">
        <f>+F38-H38</f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+PSSA3_5101!D40</f>
        <v>0</v>
      </c>
      <c r="E40" s="159">
        <f t="shared" ref="E40:E46" si="6">+C40*D40</f>
        <v>0</v>
      </c>
      <c r="F40" s="246">
        <f t="shared" ref="F40:F46" si="7">+C40+E40</f>
        <v>0</v>
      </c>
      <c r="G40" s="235"/>
      <c r="H40" s="161">
        <f t="shared" ref="H40:H46" si="8">+(G40*D40)+G40</f>
        <v>0</v>
      </c>
      <c r="I40" s="207">
        <f t="shared" ref="I40:I46" si="9">+F40-H40</f>
        <v>0</v>
      </c>
    </row>
    <row r="41" spans="1:10">
      <c r="A41" s="211" t="s">
        <v>25</v>
      </c>
      <c r="B41" s="54"/>
      <c r="C41" s="157"/>
      <c r="D41" s="319">
        <f>+PSSA3_5101!D41</f>
        <v>0</v>
      </c>
      <c r="E41" s="159">
        <f t="shared" si="6"/>
        <v>0</v>
      </c>
      <c r="F41" s="246">
        <f t="shared" si="7"/>
        <v>0</v>
      </c>
      <c r="G41" s="235"/>
      <c r="H41" s="161">
        <f t="shared" si="8"/>
        <v>0</v>
      </c>
      <c r="I41" s="207">
        <f t="shared" si="9"/>
        <v>0</v>
      </c>
    </row>
    <row r="42" spans="1:10">
      <c r="A42" s="211" t="s">
        <v>26</v>
      </c>
      <c r="B42" s="54"/>
      <c r="C42" s="157"/>
      <c r="D42" s="319">
        <f>+PSSA3_5101!D42</f>
        <v>0</v>
      </c>
      <c r="E42" s="159">
        <f t="shared" si="6"/>
        <v>0</v>
      </c>
      <c r="F42" s="246">
        <f t="shared" si="7"/>
        <v>0</v>
      </c>
      <c r="G42" s="235"/>
      <c r="H42" s="161">
        <f t="shared" si="8"/>
        <v>0</v>
      </c>
      <c r="I42" s="207">
        <f t="shared" si="9"/>
        <v>0</v>
      </c>
    </row>
    <row r="43" spans="1:10">
      <c r="A43" s="211" t="s">
        <v>27</v>
      </c>
      <c r="B43" s="54"/>
      <c r="C43" s="157"/>
      <c r="D43" s="319">
        <f>+PSSA3_5101!D43</f>
        <v>0</v>
      </c>
      <c r="E43" s="159">
        <f t="shared" si="6"/>
        <v>0</v>
      </c>
      <c r="F43" s="246">
        <f t="shared" si="7"/>
        <v>0</v>
      </c>
      <c r="G43" s="235"/>
      <c r="H43" s="161">
        <f t="shared" si="8"/>
        <v>0</v>
      </c>
      <c r="I43" s="207">
        <f t="shared" si="9"/>
        <v>0</v>
      </c>
    </row>
    <row r="44" spans="1:10">
      <c r="A44" s="211" t="s">
        <v>28</v>
      </c>
      <c r="B44" s="54"/>
      <c r="C44" s="157"/>
      <c r="D44" s="319">
        <f>+PSSA3_5101!D44</f>
        <v>0</v>
      </c>
      <c r="E44" s="159">
        <f t="shared" si="6"/>
        <v>0</v>
      </c>
      <c r="F44" s="246">
        <f t="shared" si="7"/>
        <v>0</v>
      </c>
      <c r="G44" s="235"/>
      <c r="H44" s="161">
        <f t="shared" si="8"/>
        <v>0</v>
      </c>
      <c r="I44" s="207">
        <f t="shared" si="9"/>
        <v>0</v>
      </c>
    </row>
    <row r="45" spans="1:10">
      <c r="A45" s="211" t="s">
        <v>29</v>
      </c>
      <c r="B45" s="54"/>
      <c r="C45" s="157"/>
      <c r="D45" s="319">
        <f>+PSSA3_5101!D45</f>
        <v>0</v>
      </c>
      <c r="E45" s="159">
        <f t="shared" si="6"/>
        <v>0</v>
      </c>
      <c r="F45" s="246">
        <f t="shared" si="7"/>
        <v>0</v>
      </c>
      <c r="G45" s="235"/>
      <c r="H45" s="161">
        <f t="shared" si="8"/>
        <v>0</v>
      </c>
      <c r="I45" s="207">
        <f t="shared" si="9"/>
        <v>0</v>
      </c>
    </row>
    <row r="46" spans="1:10">
      <c r="A46" s="197" t="s">
        <v>30</v>
      </c>
      <c r="B46" s="32"/>
      <c r="C46" s="157"/>
      <c r="D46" s="319">
        <f>+PSSA3_5101!D46</f>
        <v>0</v>
      </c>
      <c r="E46" s="159">
        <f t="shared" si="6"/>
        <v>0</v>
      </c>
      <c r="F46" s="246">
        <f t="shared" si="7"/>
        <v>0</v>
      </c>
      <c r="G46" s="235"/>
      <c r="H46" s="161">
        <f t="shared" si="8"/>
        <v>0</v>
      </c>
      <c r="I46" s="207">
        <f t="shared" si="9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53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7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1">
    <tabColor rgb="FFFFFF00"/>
    <pageSetUpPr fitToPage="1"/>
  </sheetPr>
  <dimension ref="A1:J62"/>
  <sheetViews>
    <sheetView showGridLines="0" topLeftCell="A2" zoomScale="75" zoomScaleNormal="75" workbookViewId="0">
      <selection activeCell="M28" sqref="M28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42578125" style="21" customWidth="1"/>
    <col min="5" max="5" width="19" style="21" customWidth="1"/>
    <col min="6" max="6" width="25.5703125" style="21" customWidth="1"/>
    <col min="7" max="7" width="17" style="21" customWidth="1"/>
    <col min="8" max="8" width="16.28515625" style="21" customWidth="1"/>
    <col min="9" max="9" width="24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+PSSA3_5101!F3</f>
        <v>0</v>
      </c>
      <c r="G3" s="230"/>
      <c r="H3" s="151"/>
      <c r="I3" s="151"/>
    </row>
    <row r="4" spans="1:9" ht="15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39">
        <v>6104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256">
        <f>+PSSA3_6101!A12</f>
        <v>0</v>
      </c>
      <c r="B12" s="42"/>
      <c r="C12" s="43"/>
      <c r="D12" s="258"/>
      <c r="E12" s="318">
        <f>+PSSA3_5101!E12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 t="shared" ref="I12:I23" si="2">+F12-H12</f>
        <v>0</v>
      </c>
    </row>
    <row r="13" spans="1:9" ht="13.5" customHeight="1">
      <c r="A13" s="256">
        <f>+PSSA3_6101!A13</f>
        <v>0</v>
      </c>
      <c r="B13" s="42"/>
      <c r="C13" s="43"/>
      <c r="D13" s="258"/>
      <c r="E13" s="318">
        <f>+PSSA3_5101!E13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si="2"/>
        <v>0</v>
      </c>
    </row>
    <row r="14" spans="1:9">
      <c r="A14" s="256">
        <f>+PSSA3_6101!A14</f>
        <v>0</v>
      </c>
      <c r="B14" s="42"/>
      <c r="C14" s="43"/>
      <c r="D14" s="258"/>
      <c r="E14" s="318">
        <f>+PSSA3_5101!E14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>
        <f>+PSSA3_6101!A15</f>
        <v>0</v>
      </c>
      <c r="B15" s="42"/>
      <c r="C15" s="43"/>
      <c r="D15" s="258"/>
      <c r="E15" s="318">
        <f>+PSSA3_5101!E15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>
        <f>+PSSA3_6101!A16</f>
        <v>0</v>
      </c>
      <c r="B16" s="42"/>
      <c r="C16" s="43"/>
      <c r="D16" s="258"/>
      <c r="E16" s="318">
        <f>+PSSA3_5101!E16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>
        <f>+PSSA3_6101!A17</f>
        <v>0</v>
      </c>
      <c r="B17" s="42"/>
      <c r="C17" s="43"/>
      <c r="D17" s="258"/>
      <c r="E17" s="318">
        <f>+PSSA3_5101!E17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>
        <f>+PSSA3_6101!A18</f>
        <v>0</v>
      </c>
      <c r="B18" s="42"/>
      <c r="C18" s="43"/>
      <c r="D18" s="258"/>
      <c r="E18" s="318">
        <f>+PSSA3_5101!E18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>
        <f>+PSSA3_6101!A19</f>
        <v>0</v>
      </c>
      <c r="B19" s="42"/>
      <c r="C19" s="43"/>
      <c r="D19" s="258"/>
      <c r="E19" s="318">
        <f>+PSSA3_5101!E19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>
        <f>+PSSA3_6101!A20</f>
        <v>0</v>
      </c>
      <c r="B20" s="42"/>
      <c r="C20" s="43"/>
      <c r="D20" s="258"/>
      <c r="E20" s="318">
        <f>+PSSA3_5101!E20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>
        <f>+PSSA3_6101!A21</f>
        <v>0</v>
      </c>
      <c r="B21" s="42"/>
      <c r="C21" s="43"/>
      <c r="D21" s="258"/>
      <c r="E21" s="318">
        <f>+PSSA3_5101!E21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>
        <f>+PSSA3_6101!A22</f>
        <v>0</v>
      </c>
      <c r="B22" s="42"/>
      <c r="C22" s="43"/>
      <c r="D22" s="258"/>
      <c r="E22" s="318">
        <f>+PSSA3_5101!E22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>
        <f>+PSSA3_6101!A23</f>
        <v>0</v>
      </c>
      <c r="B23" s="42"/>
      <c r="C23" s="43"/>
      <c r="D23" s="258"/>
      <c r="E23" s="318">
        <f>+PSSA3_5101!E23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788"/>
      <c r="B26" s="779"/>
      <c r="C26" s="150" t="str">
        <f>+PSSA3_1101!C26</f>
        <v>depreciation</v>
      </c>
      <c r="D26" s="164"/>
      <c r="E26" s="587">
        <f>+PSSA3_6101!E26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+PSSA3_1101!C27</f>
        <v>depreciation</v>
      </c>
      <c r="D27" s="164"/>
      <c r="E27" s="587">
        <f>+PSSA3_6101!E27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+PSSA3_1101!C28</f>
        <v>depreciation</v>
      </c>
      <c r="D28" s="164"/>
      <c r="E28" s="587">
        <f>+PSSA3_6101!E28</f>
        <v>0</v>
      </c>
      <c r="F28" s="246">
        <f t="shared" si="3"/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+PSSA3_1101!C29</f>
        <v>depreciation</v>
      </c>
      <c r="D29" s="164"/>
      <c r="E29" s="587">
        <f>+PSSA3_6101!E29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+PSSA3_1101!C30</f>
        <v>depreciation</v>
      </c>
      <c r="D30" s="164"/>
      <c r="E30" s="587">
        <f>+PSSA3_6101!E30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+PSSA3_1101!C31</f>
        <v>depreciation</v>
      </c>
      <c r="D31" s="164"/>
      <c r="E31" s="587">
        <f>+PSSA3_6101!E31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+PSSA3_5101!D35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>+F35-H35</f>
        <v>0</v>
      </c>
    </row>
    <row r="36" spans="1:10">
      <c r="A36" s="211" t="s">
        <v>20</v>
      </c>
      <c r="B36" s="54"/>
      <c r="C36" s="157"/>
      <c r="D36" s="319">
        <f>+PSSA3_5101!D36</f>
        <v>0</v>
      </c>
      <c r="E36" s="159">
        <f>+C36*D36</f>
        <v>0</v>
      </c>
      <c r="F36" s="246">
        <f>+C36+E36</f>
        <v>0</v>
      </c>
      <c r="G36" s="235"/>
      <c r="H36" s="161">
        <f>+(G36*D36)+G36</f>
        <v>0</v>
      </c>
      <c r="I36" s="207">
        <f>+F36-H36</f>
        <v>0</v>
      </c>
    </row>
    <row r="37" spans="1:10">
      <c r="A37" s="211" t="s">
        <v>21</v>
      </c>
      <c r="B37" s="54"/>
      <c r="C37" s="157"/>
      <c r="D37" s="319">
        <f>+PSSA3_5101!D37</f>
        <v>0</v>
      </c>
      <c r="E37" s="159">
        <f>+C37*D37</f>
        <v>0</v>
      </c>
      <c r="F37" s="246">
        <f>+C37+E37</f>
        <v>0</v>
      </c>
      <c r="G37" s="235"/>
      <c r="H37" s="161">
        <f>+(G37*D37)+G37</f>
        <v>0</v>
      </c>
      <c r="I37" s="207">
        <f>+F37-H37</f>
        <v>0</v>
      </c>
    </row>
    <row r="38" spans="1:10">
      <c r="A38" s="211" t="s">
        <v>22</v>
      </c>
      <c r="B38" s="54"/>
      <c r="C38" s="157"/>
      <c r="D38" s="319">
        <f>+PSSA3_5101!D38</f>
        <v>0</v>
      </c>
      <c r="E38" s="159">
        <f>+C38*D38</f>
        <v>0</v>
      </c>
      <c r="F38" s="246">
        <f>+C38+E38</f>
        <v>0</v>
      </c>
      <c r="G38" s="235"/>
      <c r="H38" s="161">
        <f>+(G38*D38)+G38</f>
        <v>0</v>
      </c>
      <c r="I38" s="207">
        <f>+F38-H38</f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+PSSA3_5101!D40</f>
        <v>0</v>
      </c>
      <c r="E40" s="159">
        <f t="shared" ref="E40:E46" si="6">+C40*D40</f>
        <v>0</v>
      </c>
      <c r="F40" s="246">
        <f t="shared" ref="F40:F46" si="7">+C40+E40</f>
        <v>0</v>
      </c>
      <c r="G40" s="235"/>
      <c r="H40" s="161">
        <f t="shared" ref="H40:H46" si="8">+(G40*D40)+G40</f>
        <v>0</v>
      </c>
      <c r="I40" s="207">
        <f t="shared" ref="I40:I46" si="9">+F40-H40</f>
        <v>0</v>
      </c>
    </row>
    <row r="41" spans="1:10">
      <c r="A41" s="211" t="s">
        <v>25</v>
      </c>
      <c r="B41" s="54"/>
      <c r="C41" s="157"/>
      <c r="D41" s="319">
        <f>+PSSA3_5101!D41</f>
        <v>0</v>
      </c>
      <c r="E41" s="159">
        <f t="shared" si="6"/>
        <v>0</v>
      </c>
      <c r="F41" s="246">
        <f t="shared" si="7"/>
        <v>0</v>
      </c>
      <c r="G41" s="235"/>
      <c r="H41" s="161">
        <f t="shared" si="8"/>
        <v>0</v>
      </c>
      <c r="I41" s="207">
        <f t="shared" si="9"/>
        <v>0</v>
      </c>
    </row>
    <row r="42" spans="1:10">
      <c r="A42" s="211" t="s">
        <v>26</v>
      </c>
      <c r="B42" s="54"/>
      <c r="C42" s="157"/>
      <c r="D42" s="319">
        <f>+PSSA3_5101!D42</f>
        <v>0</v>
      </c>
      <c r="E42" s="159">
        <f t="shared" si="6"/>
        <v>0</v>
      </c>
      <c r="F42" s="246">
        <f t="shared" si="7"/>
        <v>0</v>
      </c>
      <c r="G42" s="235"/>
      <c r="H42" s="161">
        <f t="shared" si="8"/>
        <v>0</v>
      </c>
      <c r="I42" s="207">
        <f t="shared" si="9"/>
        <v>0</v>
      </c>
    </row>
    <row r="43" spans="1:10">
      <c r="A43" s="211" t="s">
        <v>27</v>
      </c>
      <c r="B43" s="54"/>
      <c r="C43" s="157"/>
      <c r="D43" s="319">
        <f>+PSSA3_5101!D43</f>
        <v>0</v>
      </c>
      <c r="E43" s="159">
        <f t="shared" si="6"/>
        <v>0</v>
      </c>
      <c r="F43" s="246">
        <f t="shared" si="7"/>
        <v>0</v>
      </c>
      <c r="G43" s="235"/>
      <c r="H43" s="161">
        <f t="shared" si="8"/>
        <v>0</v>
      </c>
      <c r="I43" s="207">
        <f t="shared" si="9"/>
        <v>0</v>
      </c>
    </row>
    <row r="44" spans="1:10">
      <c r="A44" s="211" t="s">
        <v>28</v>
      </c>
      <c r="B44" s="54"/>
      <c r="C44" s="157"/>
      <c r="D44" s="319">
        <f>+PSSA3_5101!D44</f>
        <v>0</v>
      </c>
      <c r="E44" s="159">
        <f t="shared" si="6"/>
        <v>0</v>
      </c>
      <c r="F44" s="246">
        <f t="shared" si="7"/>
        <v>0</v>
      </c>
      <c r="G44" s="235"/>
      <c r="H44" s="161">
        <f t="shared" si="8"/>
        <v>0</v>
      </c>
      <c r="I44" s="207">
        <f t="shared" si="9"/>
        <v>0</v>
      </c>
    </row>
    <row r="45" spans="1:10">
      <c r="A45" s="211" t="s">
        <v>29</v>
      </c>
      <c r="B45" s="54"/>
      <c r="C45" s="157"/>
      <c r="D45" s="319">
        <f>+PSSA3_5101!D45</f>
        <v>0</v>
      </c>
      <c r="E45" s="159">
        <f t="shared" si="6"/>
        <v>0</v>
      </c>
      <c r="F45" s="246">
        <f t="shared" si="7"/>
        <v>0</v>
      </c>
      <c r="G45" s="235"/>
      <c r="H45" s="161">
        <f t="shared" si="8"/>
        <v>0</v>
      </c>
      <c r="I45" s="207">
        <f t="shared" si="9"/>
        <v>0</v>
      </c>
    </row>
    <row r="46" spans="1:10">
      <c r="A46" s="197" t="s">
        <v>30</v>
      </c>
      <c r="B46" s="32"/>
      <c r="C46" s="157"/>
      <c r="D46" s="319">
        <f>+PSSA3_5101!D46</f>
        <v>0</v>
      </c>
      <c r="E46" s="159">
        <f t="shared" si="6"/>
        <v>0</v>
      </c>
      <c r="F46" s="246">
        <f t="shared" si="7"/>
        <v>0</v>
      </c>
      <c r="G46" s="235"/>
      <c r="H46" s="161">
        <f t="shared" si="8"/>
        <v>0</v>
      </c>
      <c r="I46" s="207">
        <f t="shared" si="9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52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5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M18" sqref="M18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+Progetto!E9</f>
        <v>0</v>
      </c>
      <c r="D3" s="335"/>
      <c r="E3" s="336"/>
      <c r="F3" s="337" t="s">
        <v>43</v>
      </c>
      <c r="G3" s="338">
        <f>+PSSA3_6101!F3</f>
        <v>0</v>
      </c>
      <c r="H3" s="339"/>
      <c r="I3" s="335"/>
      <c r="J3" s="340"/>
    </row>
    <row r="4" spans="2:10">
      <c r="B4" s="299" t="s">
        <v>147</v>
      </c>
      <c r="C4" s="302">
        <f>+Progetto!E10</f>
        <v>0</v>
      </c>
      <c r="D4" s="342" t="s">
        <v>169</v>
      </c>
      <c r="E4" s="343"/>
      <c r="F4" s="24" t="s">
        <v>3</v>
      </c>
      <c r="G4" s="790"/>
      <c r="H4" s="791"/>
      <c r="I4" s="791"/>
      <c r="J4" s="792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790"/>
      <c r="H5" s="791"/>
      <c r="I5" s="791"/>
      <c r="J5" s="792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793"/>
      <c r="F7" s="794"/>
      <c r="G7" s="794"/>
      <c r="H7" s="794"/>
      <c r="I7" s="794"/>
      <c r="J7" s="795"/>
    </row>
    <row r="8" spans="2:10">
      <c r="B8" s="351"/>
      <c r="C8" s="352"/>
      <c r="D8" s="353"/>
      <c r="E8" s="796"/>
      <c r="F8" s="797"/>
      <c r="G8" s="797"/>
      <c r="H8" s="797"/>
      <c r="I8" s="797"/>
      <c r="J8" s="798"/>
    </row>
    <row r="9" spans="2:10">
      <c r="B9" s="344"/>
      <c r="C9" s="346"/>
      <c r="D9" s="354"/>
      <c r="E9" s="605" t="s">
        <v>198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497" t="s">
        <v>74</v>
      </c>
      <c r="I11" s="369" t="s">
        <v>42</v>
      </c>
      <c r="J11" s="370" t="s">
        <v>42</v>
      </c>
    </row>
    <row r="12" spans="2:10">
      <c r="B12" s="465">
        <f>+PSSA3_6101!A12</f>
        <v>0</v>
      </c>
      <c r="C12" s="372"/>
      <c r="D12" s="373"/>
      <c r="E12" s="465">
        <f>+PSSA3_6101!D12+PSSA3_6102!D12+PSSA3_6103!D12+PSSA3_6104!D12</f>
        <v>0</v>
      </c>
      <c r="F12" s="465">
        <f>+PSSA3_6101!E12</f>
        <v>0</v>
      </c>
      <c r="G12" s="376">
        <f>+E12*F12</f>
        <v>0</v>
      </c>
      <c r="H12" s="480">
        <f>+PSSA3_6101!G12+PSSA3_6102!G12+PSSA3_6103!G12+PSSA3_6104!G12</f>
        <v>0</v>
      </c>
      <c r="I12" s="378">
        <f>+H12*F12</f>
        <v>0</v>
      </c>
      <c r="J12" s="379">
        <f>+G12-I12</f>
        <v>0</v>
      </c>
    </row>
    <row r="13" spans="2:10">
      <c r="B13" s="465">
        <f>+PSSA3_6101!A13</f>
        <v>0</v>
      </c>
      <c r="C13" s="372"/>
      <c r="D13" s="373"/>
      <c r="E13" s="465">
        <f>+PSSA3_6101!D13+PSSA3_6102!D13+PSSA3_6103!D13+PSSA3_6104!D13</f>
        <v>0</v>
      </c>
      <c r="F13" s="465">
        <f>+PSSA3_6101!E13</f>
        <v>0</v>
      </c>
      <c r="G13" s="376">
        <f t="shared" ref="G13:G23" si="0">+E13*F13</f>
        <v>0</v>
      </c>
      <c r="H13" s="480">
        <f>+PSSA3_6101!G13+PSSA3_6102!G13+PSSA3_6103!G13+PSSA3_6104!G13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+PSSA3_6101!A14</f>
        <v>0</v>
      </c>
      <c r="C14" s="372"/>
      <c r="D14" s="373"/>
      <c r="E14" s="465">
        <f>+PSSA3_6101!D14+PSSA3_6102!D14+PSSA3_6103!D14+PSSA3_6104!D14</f>
        <v>0</v>
      </c>
      <c r="F14" s="465">
        <f>+PSSA3_6101!E14</f>
        <v>0</v>
      </c>
      <c r="G14" s="376">
        <f t="shared" si="0"/>
        <v>0</v>
      </c>
      <c r="H14" s="480">
        <f>+PSSA3_6101!G14+PSSA3_6102!G14+PSSA3_6103!G14+PSSA3_6104!G14</f>
        <v>0</v>
      </c>
      <c r="I14" s="378">
        <f t="shared" si="1"/>
        <v>0</v>
      </c>
      <c r="J14" s="379">
        <f t="shared" si="2"/>
        <v>0</v>
      </c>
    </row>
    <row r="15" spans="2:10">
      <c r="B15" s="465">
        <f>+PSSA3_6101!A15</f>
        <v>0</v>
      </c>
      <c r="C15" s="372"/>
      <c r="D15" s="373"/>
      <c r="E15" s="465">
        <f>+PSSA3_6101!D15+PSSA3_6102!D15+PSSA3_6103!D15+PSSA3_6104!D15</f>
        <v>0</v>
      </c>
      <c r="F15" s="465">
        <f>+PSSA3_6101!E15</f>
        <v>0</v>
      </c>
      <c r="G15" s="376">
        <f t="shared" si="0"/>
        <v>0</v>
      </c>
      <c r="H15" s="480">
        <f>+PSSA3_6101!G15+PSSA3_6102!G15+PSSA3_6103!G15+PSSA3_6104!G15</f>
        <v>0</v>
      </c>
      <c r="I15" s="378">
        <f t="shared" si="1"/>
        <v>0</v>
      </c>
      <c r="J15" s="379">
        <f t="shared" si="2"/>
        <v>0</v>
      </c>
    </row>
    <row r="16" spans="2:10">
      <c r="B16" s="465">
        <f>+PSSA3_6101!A16</f>
        <v>0</v>
      </c>
      <c r="C16" s="372"/>
      <c r="D16" s="373"/>
      <c r="E16" s="465">
        <f>+PSSA3_6101!D16+PSSA3_6102!D16+PSSA3_6103!D16+PSSA3_6104!D16</f>
        <v>0</v>
      </c>
      <c r="F16" s="465">
        <f>+PSSA3_6101!E16</f>
        <v>0</v>
      </c>
      <c r="G16" s="376">
        <f t="shared" si="0"/>
        <v>0</v>
      </c>
      <c r="H16" s="480">
        <f>+PSSA3_6101!G16+PSSA3_6102!G16+PSSA3_6103!G16+PSSA3_6104!G16</f>
        <v>0</v>
      </c>
      <c r="I16" s="378">
        <f t="shared" si="1"/>
        <v>0</v>
      </c>
      <c r="J16" s="379">
        <f t="shared" si="2"/>
        <v>0</v>
      </c>
    </row>
    <row r="17" spans="2:10">
      <c r="B17" s="465">
        <f>+PSSA3_6101!A17</f>
        <v>0</v>
      </c>
      <c r="C17" s="372"/>
      <c r="D17" s="373"/>
      <c r="E17" s="465">
        <f>+PSSA3_6101!D17+PSSA3_6102!D17+PSSA3_6103!D17+PSSA3_6104!D17</f>
        <v>0</v>
      </c>
      <c r="F17" s="465">
        <f>+PSSA3_6101!E17</f>
        <v>0</v>
      </c>
      <c r="G17" s="376">
        <f t="shared" si="0"/>
        <v>0</v>
      </c>
      <c r="H17" s="480">
        <f>+PSSA3_6101!G17+PSSA3_6102!G17+PSSA3_6103!G17+PSSA3_6104!G17</f>
        <v>0</v>
      </c>
      <c r="I17" s="378">
        <f t="shared" si="1"/>
        <v>0</v>
      </c>
      <c r="J17" s="379">
        <f t="shared" si="2"/>
        <v>0</v>
      </c>
    </row>
    <row r="18" spans="2:10">
      <c r="B18" s="465">
        <f>+PSSA3_6101!A18</f>
        <v>0</v>
      </c>
      <c r="C18" s="372"/>
      <c r="D18" s="373"/>
      <c r="E18" s="465">
        <f>+PSSA3_6101!D18+PSSA3_6102!D18+PSSA3_6103!D18+PSSA3_6104!D18</f>
        <v>0</v>
      </c>
      <c r="F18" s="465">
        <f>+PSSA3_6101!E18</f>
        <v>0</v>
      </c>
      <c r="G18" s="376">
        <f t="shared" si="0"/>
        <v>0</v>
      </c>
      <c r="H18" s="480">
        <f>+PSSA3_6101!G18+PSSA3_6102!G18+PSSA3_6103!G18+PSSA3_6104!G18</f>
        <v>0</v>
      </c>
      <c r="I18" s="378">
        <f t="shared" si="1"/>
        <v>0</v>
      </c>
      <c r="J18" s="379">
        <f t="shared" si="2"/>
        <v>0</v>
      </c>
    </row>
    <row r="19" spans="2:10">
      <c r="B19" s="465">
        <f>+PSSA3_6101!A19</f>
        <v>0</v>
      </c>
      <c r="C19" s="372"/>
      <c r="D19" s="373"/>
      <c r="E19" s="465">
        <f>+PSSA3_6101!D19+PSSA3_6102!D19+PSSA3_6103!D19+PSSA3_6104!D19</f>
        <v>0</v>
      </c>
      <c r="F19" s="465">
        <f>+PSSA3_6101!E19</f>
        <v>0</v>
      </c>
      <c r="G19" s="376">
        <f t="shared" si="0"/>
        <v>0</v>
      </c>
      <c r="H19" s="480">
        <f>+PSSA3_6101!G19+PSSA3_6102!G19+PSSA3_6103!G19+PSSA3_6104!G19</f>
        <v>0</v>
      </c>
      <c r="I19" s="378">
        <f t="shared" si="1"/>
        <v>0</v>
      </c>
      <c r="J19" s="379">
        <f t="shared" si="2"/>
        <v>0</v>
      </c>
    </row>
    <row r="20" spans="2:10">
      <c r="B20" s="465">
        <f>+PSSA3_6101!A20</f>
        <v>0</v>
      </c>
      <c r="C20" s="372"/>
      <c r="D20" s="373"/>
      <c r="E20" s="465">
        <f>+PSSA3_6101!D20+PSSA3_6102!D20+PSSA3_6103!D20+PSSA3_6104!D20</f>
        <v>0</v>
      </c>
      <c r="F20" s="465">
        <f>+PSSA3_6101!E20</f>
        <v>0</v>
      </c>
      <c r="G20" s="376">
        <f t="shared" si="0"/>
        <v>0</v>
      </c>
      <c r="H20" s="480">
        <f>+PSSA3_6101!G20+PSSA3_6102!G20+PSSA3_6103!G20+PSSA3_6104!G20</f>
        <v>0</v>
      </c>
      <c r="I20" s="378">
        <f t="shared" si="1"/>
        <v>0</v>
      </c>
      <c r="J20" s="379">
        <f t="shared" si="2"/>
        <v>0</v>
      </c>
    </row>
    <row r="21" spans="2:10">
      <c r="B21" s="465">
        <f>+PSSA3_6101!A21</f>
        <v>0</v>
      </c>
      <c r="C21" s="372"/>
      <c r="D21" s="373"/>
      <c r="E21" s="465">
        <f>+PSSA3_6101!D21+PSSA3_6102!D21+PSSA3_6103!D21+PSSA3_6104!D21</f>
        <v>0</v>
      </c>
      <c r="F21" s="465">
        <f>+PSSA3_6101!E21</f>
        <v>0</v>
      </c>
      <c r="G21" s="376">
        <f t="shared" si="0"/>
        <v>0</v>
      </c>
      <c r="H21" s="480">
        <f>+PSSA3_6101!G21+PSSA3_6102!G21+PSSA3_6103!G21+PSSA3_6104!G21</f>
        <v>0</v>
      </c>
      <c r="I21" s="378">
        <f t="shared" si="1"/>
        <v>0</v>
      </c>
      <c r="J21" s="379">
        <f t="shared" si="2"/>
        <v>0</v>
      </c>
    </row>
    <row r="22" spans="2:10">
      <c r="B22" s="465">
        <f>+PSSA3_6101!A22</f>
        <v>0</v>
      </c>
      <c r="C22" s="372"/>
      <c r="D22" s="373"/>
      <c r="E22" s="465">
        <f>+PSSA3_6101!D22+PSSA3_6102!D22+PSSA3_6103!D22+PSSA3_6104!D22</f>
        <v>0</v>
      </c>
      <c r="F22" s="465">
        <f>+PSSA3_6101!E22</f>
        <v>0</v>
      </c>
      <c r="G22" s="376">
        <f t="shared" si="0"/>
        <v>0</v>
      </c>
      <c r="H22" s="480">
        <f>+PSSA3_6101!G22+PSSA3_6102!G22+PSSA3_6103!G22+PSSA3_6104!G22</f>
        <v>0</v>
      </c>
      <c r="I22" s="378">
        <f t="shared" si="1"/>
        <v>0</v>
      </c>
      <c r="J22" s="379">
        <f t="shared" si="2"/>
        <v>0</v>
      </c>
    </row>
    <row r="23" spans="2:10">
      <c r="B23" s="465">
        <f>+PSSA3_6101!A23</f>
        <v>0</v>
      </c>
      <c r="C23" s="372"/>
      <c r="D23" s="373"/>
      <c r="E23" s="465">
        <f>+PSSA3_6101!D23+PSSA3_6102!D23+PSSA3_6103!D23+PSSA3_6104!D23</f>
        <v>0</v>
      </c>
      <c r="F23" s="465">
        <f>+PSSA3_6101!E23</f>
        <v>0</v>
      </c>
      <c r="G23" s="376">
        <f t="shared" si="0"/>
        <v>0</v>
      </c>
      <c r="H23" s="480">
        <f>+PSSA3_6101!G23+PSSA3_6102!G23+PSSA3_6103!G23+PSSA3_6104!G23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465">
        <f>+PSSA3_6101!A26</f>
        <v>0</v>
      </c>
      <c r="C26" s="465">
        <f>+PSSA3_1101!B26</f>
        <v>0</v>
      </c>
      <c r="D26" s="465" t="str">
        <f>+PSSA3_6101!C26</f>
        <v>depreciation</v>
      </c>
      <c r="E26" s="465">
        <f>+PSSA3_6101!D26+PSSA3_6102!D26+PSSA3_6103!D26+PSSA3_6104!D26</f>
        <v>0</v>
      </c>
      <c r="F26" s="393">
        <v>0</v>
      </c>
      <c r="G26" s="465">
        <f>+PSSA3_6101!F26+PSSA3_6102!F26+PSSA3_6103!F26+PSSA3_6104!F26</f>
        <v>0</v>
      </c>
      <c r="H26" s="480">
        <f>+PSSA3_6101!G26+PSSA3_6102!G26+PSSA3_6103!G26+PSSA3_6104!G26</f>
        <v>0</v>
      </c>
      <c r="I26" s="480">
        <f>+PSSA3_6101!H26+PSSA3_6102!H26+PSSA3_6103!H26+PSSA3_6104!H26</f>
        <v>0</v>
      </c>
      <c r="J26" s="379">
        <f t="shared" ref="J26:J31" si="3">+G26-I26</f>
        <v>0</v>
      </c>
    </row>
    <row r="27" spans="2:10">
      <c r="B27" s="465">
        <f>+PSSA3_6101!A27</f>
        <v>0</v>
      </c>
      <c r="C27" s="465">
        <f>+PSSA3_1101!B27</f>
        <v>0</v>
      </c>
      <c r="D27" s="465" t="str">
        <f>+PSSA3_6101!C27</f>
        <v>depreciation</v>
      </c>
      <c r="E27" s="465">
        <f>+PSSA3_6101!D27+PSSA3_6102!D27+PSSA3_6103!D27+PSSA3_6104!D27</f>
        <v>0</v>
      </c>
      <c r="F27" s="397">
        <v>0</v>
      </c>
      <c r="G27" s="465">
        <f>+PSSA3_6101!F27+PSSA3_6102!F27+PSSA3_6103!F27+PSSA3_6104!F27</f>
        <v>0</v>
      </c>
      <c r="H27" s="480">
        <f>+PSSA3_6101!G27+PSSA3_6102!G27+PSSA3_6103!G27+PSSA3_6104!G27</f>
        <v>0</v>
      </c>
      <c r="I27" s="480">
        <f>+PSSA3_6101!H27+PSSA3_6102!H27+PSSA3_6103!H27+PSSA3_6104!H27</f>
        <v>0</v>
      </c>
      <c r="J27" s="379">
        <f t="shared" si="3"/>
        <v>0</v>
      </c>
    </row>
    <row r="28" spans="2:10">
      <c r="B28" s="465">
        <f>+PSSA3_6101!A28</f>
        <v>0</v>
      </c>
      <c r="C28" s="465">
        <f>+PSSA3_1101!B28</f>
        <v>0</v>
      </c>
      <c r="D28" s="465" t="str">
        <f>+PSSA3_6101!C28</f>
        <v>depreciation</v>
      </c>
      <c r="E28" s="465">
        <f>+PSSA3_6101!D28+PSSA3_6102!D28+PSSA3_6103!D28+PSSA3_6104!D28</f>
        <v>0</v>
      </c>
      <c r="F28" s="397">
        <v>0</v>
      </c>
      <c r="G28" s="465">
        <f>+PSSA3_6101!F28+PSSA3_6102!F28+PSSA3_6103!F28+PSSA3_6104!F28</f>
        <v>0</v>
      </c>
      <c r="H28" s="480">
        <f>+PSSA3_6101!G28+PSSA3_6102!G28+PSSA3_6103!G28+PSSA3_6104!G28</f>
        <v>0</v>
      </c>
      <c r="I28" s="480">
        <f>+PSSA3_6101!H28+PSSA3_6102!H28+PSSA3_6103!H28+PSSA3_6104!H28</f>
        <v>0</v>
      </c>
      <c r="J28" s="379">
        <f t="shared" si="3"/>
        <v>0</v>
      </c>
    </row>
    <row r="29" spans="2:10">
      <c r="B29" s="465">
        <f>+PSSA3_6101!A29</f>
        <v>0</v>
      </c>
      <c r="C29" s="465">
        <f>+PSSA3_1101!B29</f>
        <v>0</v>
      </c>
      <c r="D29" s="465" t="str">
        <f>+PSSA3_6101!C29</f>
        <v>depreciation</v>
      </c>
      <c r="E29" s="465">
        <f>+PSSA3_6101!D29+PSSA3_6102!D29+PSSA3_6103!D29+PSSA3_6104!D29</f>
        <v>0</v>
      </c>
      <c r="F29" s="397">
        <v>0</v>
      </c>
      <c r="G29" s="465">
        <f>+PSSA3_6101!F29+PSSA3_6102!F29+PSSA3_6103!F29+PSSA3_6104!F29</f>
        <v>0</v>
      </c>
      <c r="H29" s="480">
        <f>+PSSA3_6101!G29+PSSA3_6102!G29+PSSA3_6103!G29+PSSA3_6104!G29</f>
        <v>0</v>
      </c>
      <c r="I29" s="480">
        <f>+PSSA3_6101!H29+PSSA3_6102!H29+PSSA3_6103!H29+PSSA3_6104!H29</f>
        <v>0</v>
      </c>
      <c r="J29" s="379">
        <f t="shared" si="3"/>
        <v>0</v>
      </c>
    </row>
    <row r="30" spans="2:10">
      <c r="B30" s="465">
        <f>+PSSA3_6101!A30</f>
        <v>0</v>
      </c>
      <c r="C30" s="465">
        <f>+PSSA3_1101!B30</f>
        <v>0</v>
      </c>
      <c r="D30" s="465" t="str">
        <f>+PSSA3_6101!C30</f>
        <v>depreciation</v>
      </c>
      <c r="E30" s="465">
        <f>+PSSA3_6101!D30+PSSA3_6102!D30+PSSA3_6103!D30+PSSA3_6104!D30</f>
        <v>0</v>
      </c>
      <c r="F30" s="397">
        <v>0</v>
      </c>
      <c r="G30" s="465">
        <f>+PSSA3_6101!F30+PSSA3_6102!F30+PSSA3_6103!F30+PSSA3_6104!F30</f>
        <v>0</v>
      </c>
      <c r="H30" s="480">
        <f>+PSSA3_6101!G30+PSSA3_6102!G30+PSSA3_6103!G30+PSSA3_6104!G30</f>
        <v>0</v>
      </c>
      <c r="I30" s="480">
        <f>+PSSA3_6101!H30+PSSA3_6102!H30+PSSA3_6103!H30+PSSA3_6104!H30</f>
        <v>0</v>
      </c>
      <c r="J30" s="379">
        <f t="shared" si="3"/>
        <v>0</v>
      </c>
    </row>
    <row r="31" spans="2:10">
      <c r="B31" s="465">
        <f>+PSSA3_6101!A31</f>
        <v>0</v>
      </c>
      <c r="C31" s="465">
        <f>+PSSA3_1101!B31</f>
        <v>0</v>
      </c>
      <c r="D31" s="465" t="str">
        <f>+PSSA3_6101!C31</f>
        <v>depreciation</v>
      </c>
      <c r="E31" s="465">
        <f>+PSSA3_6101!D31+PSSA3_6102!D31+PSSA3_6103!D31+PSSA3_6104!D31</f>
        <v>0</v>
      </c>
      <c r="F31" s="399">
        <v>0</v>
      </c>
      <c r="G31" s="465">
        <f>+PSSA3_6101!F31+PSSA3_6102!F31+PSSA3_6103!F31+PSSA3_6104!F31</f>
        <v>0</v>
      </c>
      <c r="H31" s="480">
        <f>+PSSA3_6101!G31+PSSA3_6102!G31+PSSA3_6103!G31+PSSA3_6104!G31</f>
        <v>0</v>
      </c>
      <c r="I31" s="480">
        <f>+PSSA3_6101!H31+PSSA3_6102!H31+PSSA3_6103!H31+PSSA3_6104!H31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465"/>
      <c r="H32" s="482"/>
      <c r="I32" s="482"/>
      <c r="J32" s="481" t="s">
        <v>44</v>
      </c>
    </row>
    <row r="33" spans="2:14">
      <c r="B33" s="344" t="s">
        <v>38</v>
      </c>
      <c r="C33" s="349"/>
      <c r="D33" s="390"/>
      <c r="E33" s="390"/>
      <c r="F33" s="383"/>
      <c r="G33" s="491">
        <f>SUM(G26:G32)</f>
        <v>0</v>
      </c>
      <c r="H33" s="483">
        <f>SUM(H26:H32)</f>
        <v>0</v>
      </c>
      <c r="I33" s="483">
        <f>SUM(I26:I32)</f>
        <v>0</v>
      </c>
      <c r="J33" s="484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65">
        <f>+PSSA3_1101!F34+PSSA3_1102!F34+PSSA3_1103!F34+PSSA3_1104!F34</f>
        <v>0</v>
      </c>
      <c r="H34" s="485"/>
      <c r="I34" s="472"/>
      <c r="J34" s="486"/>
      <c r="K34" s="53"/>
    </row>
    <row r="35" spans="2:14">
      <c r="B35" s="334" t="s">
        <v>19</v>
      </c>
      <c r="C35" s="336"/>
      <c r="D35" s="465">
        <f>+PSSA3_6101!C35+PSSA3_6102!C35+PSSA3_6103!C35+PSSA3_6104!C35</f>
        <v>0</v>
      </c>
      <c r="E35" s="412">
        <f>+PSSA3_6101!D35</f>
        <v>0</v>
      </c>
      <c r="F35" s="465">
        <f>+PSSA3_6101!E35+PSSA3_6102!E35+PSSA3_6103!E35+PSSA3_6104!E35</f>
        <v>0</v>
      </c>
      <c r="G35" s="465">
        <f>+PSSA3_6101!F35+PSSA3_6102!F35+PSSA3_6103!F35+PSSA3_6104!F35</f>
        <v>0</v>
      </c>
      <c r="H35" s="480">
        <f>+PSSA3_6101!G35+PSSA3_6102!G35+PSSA3_6103!G35+PSSA3_6104!G35</f>
        <v>0</v>
      </c>
      <c r="I35" s="480">
        <f>+PSSA3_6101!H35+PSSA3_6102!H35+PSSA3_6103!H35+PSSA3_6104!H35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465">
        <f>+PSSA3_6101!C36+PSSA3_6102!C36+PSSA3_6103!C36+PSSA3_6104!C36</f>
        <v>0</v>
      </c>
      <c r="E36" s="412">
        <f>+PSSA3_6101!D36</f>
        <v>0</v>
      </c>
      <c r="F36" s="465">
        <f>+PSSA3_6101!E36+PSSA3_6102!E36+PSSA3_6103!E36+PSSA3_6104!E36</f>
        <v>0</v>
      </c>
      <c r="G36" s="465">
        <f>+PSSA3_6101!F36+PSSA3_6102!F36+PSSA3_6103!F36+PSSA3_6104!F36</f>
        <v>0</v>
      </c>
      <c r="H36" s="480">
        <f>+PSSA3_6101!G36+PSSA3_6102!G36+PSSA3_6103!G36+PSSA3_6104!G36</f>
        <v>0</v>
      </c>
      <c r="I36" s="480">
        <f>+PSSA3_6101!H36+PSSA3_6102!H36+PSSA3_6103!H36+PSSA3_6104!H36</f>
        <v>0</v>
      </c>
      <c r="J36" s="379">
        <f t="shared" si="4"/>
        <v>0</v>
      </c>
    </row>
    <row r="37" spans="2:14">
      <c r="B37" s="341" t="s">
        <v>21</v>
      </c>
      <c r="C37" s="413"/>
      <c r="D37" s="465">
        <f>+PSSA3_6101!C37+PSSA3_6102!C37+PSSA3_6103!C37+PSSA3_6104!C37</f>
        <v>0</v>
      </c>
      <c r="E37" s="412">
        <f>+PSSA3_6101!D37</f>
        <v>0</v>
      </c>
      <c r="F37" s="465">
        <f>+PSSA3_6101!E37+PSSA3_6102!E37+PSSA3_6103!E37+PSSA3_6104!E37</f>
        <v>0</v>
      </c>
      <c r="G37" s="465">
        <f>+PSSA3_6101!F37+PSSA3_6102!F37+PSSA3_6103!F37+PSSA3_6104!F37</f>
        <v>0</v>
      </c>
      <c r="H37" s="480">
        <f>+PSSA3_6101!G37+PSSA3_6102!G37+PSSA3_6103!G37+PSSA3_6104!G37</f>
        <v>0</v>
      </c>
      <c r="I37" s="480">
        <f>+PSSA3_6101!H37+PSSA3_6102!H37+PSSA3_6103!H37+PSSA3_6104!H37</f>
        <v>0</v>
      </c>
      <c r="J37" s="379">
        <f t="shared" si="4"/>
        <v>0</v>
      </c>
    </row>
    <row r="38" spans="2:14">
      <c r="B38" s="341" t="s">
        <v>22</v>
      </c>
      <c r="C38" s="413"/>
      <c r="D38" s="465">
        <f>+PSSA3_6101!C38+PSSA3_6102!C38+PSSA3_6103!C38+PSSA3_6104!C38</f>
        <v>0</v>
      </c>
      <c r="E38" s="412">
        <f>+PSSA3_6101!D38</f>
        <v>0</v>
      </c>
      <c r="F38" s="465">
        <f>+PSSA3_6101!E38+PSSA3_6102!E38+PSSA3_6103!E38+PSSA3_6104!E38</f>
        <v>0</v>
      </c>
      <c r="G38" s="465">
        <f>+PSSA3_6101!F38+PSSA3_6102!F38+PSSA3_6103!F38+PSSA3_6104!F38</f>
        <v>0</v>
      </c>
      <c r="H38" s="480">
        <f>+PSSA3_6101!G38+PSSA3_6102!G38+PSSA3_6103!G38+PSSA3_6104!G38</f>
        <v>0</v>
      </c>
      <c r="I38" s="480">
        <f>+PSSA3_6101!H38+PSSA3_6102!H38+PSSA3_6103!H38+PSSA3_6104!H38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487"/>
    </row>
    <row r="40" spans="2:14">
      <c r="B40" s="341" t="s">
        <v>24</v>
      </c>
      <c r="C40" s="413"/>
      <c r="D40" s="465">
        <f>+PSSA3_6101!C40+PSSA3_6102!C40+PSSA3_6103!C40+PSSA3_6104!C40</f>
        <v>0</v>
      </c>
      <c r="E40" s="412">
        <f>+PSSA3_6101!D40</f>
        <v>0</v>
      </c>
      <c r="F40" s="465">
        <f>+PSSA3_6101!E40+PSSA3_6102!E40+PSSA3_6103!E40+PSSA3_6104!E40</f>
        <v>0</v>
      </c>
      <c r="G40" s="465">
        <f>+PSSA3_6101!F40+PSSA3_6102!F40+PSSA3_6103!F40+PSSA3_6104!F40</f>
        <v>0</v>
      </c>
      <c r="H40" s="480">
        <f>+PSSA3_6101!G40+PSSA3_6102!G40+PSSA3_6103!G40+PSSA3_6104!G40</f>
        <v>0</v>
      </c>
      <c r="I40" s="480">
        <f>+PSSA3_6101!H40+PSSA3_6102!H40+PSSA3_6103!H40+PSSA3_6104!H40</f>
        <v>0</v>
      </c>
      <c r="J40" s="379">
        <f t="shared" si="4"/>
        <v>0</v>
      </c>
    </row>
    <row r="41" spans="2:14">
      <c r="B41" s="341" t="s">
        <v>25</v>
      </c>
      <c r="C41" s="413"/>
      <c r="D41" s="465">
        <f>+PSSA3_6101!C41+PSSA3_6102!C41+PSSA3_6103!C41+PSSA3_6104!C41</f>
        <v>0</v>
      </c>
      <c r="E41" s="412">
        <f>+PSSA3_6101!D41</f>
        <v>0</v>
      </c>
      <c r="F41" s="465">
        <f>+PSSA3_6101!E41+PSSA3_6102!E41+PSSA3_6103!E41+PSSA3_6104!E41</f>
        <v>0</v>
      </c>
      <c r="G41" s="465">
        <f>+PSSA3_6101!F41+PSSA3_6102!F41+PSSA3_6103!F41+PSSA3_6104!F41</f>
        <v>0</v>
      </c>
      <c r="H41" s="480">
        <f>+PSSA3_6101!G41+PSSA3_6102!G41+PSSA3_6103!G41+PSSA3_6104!G41</f>
        <v>0</v>
      </c>
      <c r="I41" s="480">
        <f>+PSSA3_6101!H41+PSSA3_6102!H41+PSSA3_6103!H41+PSSA3_6104!H41</f>
        <v>0</v>
      </c>
      <c r="J41" s="379">
        <f t="shared" si="4"/>
        <v>0</v>
      </c>
    </row>
    <row r="42" spans="2:14">
      <c r="B42" s="341" t="s">
        <v>26</v>
      </c>
      <c r="C42" s="413"/>
      <c r="D42" s="465">
        <f>+PSSA3_6101!C42+PSSA3_6102!C42+PSSA3_6103!C42+PSSA3_6104!C42</f>
        <v>0</v>
      </c>
      <c r="E42" s="412">
        <f>+PSSA3_6101!D42</f>
        <v>0</v>
      </c>
      <c r="F42" s="465">
        <f>+PSSA3_6101!E42+PSSA3_6102!E42+PSSA3_6103!E42+PSSA3_6104!E42</f>
        <v>0</v>
      </c>
      <c r="G42" s="465">
        <f>+PSSA3_6101!F42+PSSA3_6102!F42+PSSA3_6103!F42+PSSA3_6104!F42</f>
        <v>0</v>
      </c>
      <c r="H42" s="480">
        <f>+PSSA3_6101!G42+PSSA3_6102!G42+PSSA3_6103!G42+PSSA3_6104!G42</f>
        <v>0</v>
      </c>
      <c r="I42" s="480">
        <f>+PSSA3_6101!H42+PSSA3_6102!H42+PSSA3_6103!H42+PSSA3_6104!H42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465">
        <f>+PSSA3_6101!C43+PSSA3_6102!C43+PSSA3_6103!C43+PSSA3_6104!C43</f>
        <v>0</v>
      </c>
      <c r="E43" s="412">
        <f>+PSSA3_6101!D43</f>
        <v>0</v>
      </c>
      <c r="F43" s="465">
        <f>+PSSA3_6101!E43+PSSA3_6102!E43+PSSA3_6103!E43+PSSA3_6104!E43</f>
        <v>0</v>
      </c>
      <c r="G43" s="465">
        <f>+PSSA3_6101!F43+PSSA3_6102!F43+PSSA3_6103!F43+PSSA3_6104!F43</f>
        <v>0</v>
      </c>
      <c r="H43" s="480">
        <f>+PSSA3_6101!G43+PSSA3_6102!G43+PSSA3_6103!G43+PSSA3_6104!G43</f>
        <v>0</v>
      </c>
      <c r="I43" s="480">
        <f>+PSSA3_6101!H43+PSSA3_6102!H43+PSSA3_6103!H43+PSSA3_6104!H43</f>
        <v>0</v>
      </c>
      <c r="J43" s="379">
        <f t="shared" si="4"/>
        <v>0</v>
      </c>
    </row>
    <row r="44" spans="2:14">
      <c r="B44" s="341" t="s">
        <v>28</v>
      </c>
      <c r="C44" s="413"/>
      <c r="D44" s="465">
        <f>+PSSA3_6101!C44+PSSA3_6102!C44+PSSA3_6103!C44+PSSA3_6104!C44</f>
        <v>0</v>
      </c>
      <c r="E44" s="412">
        <f>+PSSA3_6101!D44</f>
        <v>0</v>
      </c>
      <c r="F44" s="465">
        <f>+PSSA3_6101!E44+PSSA3_6102!E44+PSSA3_6103!E44+PSSA3_6104!E44</f>
        <v>0</v>
      </c>
      <c r="G44" s="465">
        <f>+PSSA3_6101!F44+PSSA3_6102!F44+PSSA3_6103!F44+PSSA3_6104!F44</f>
        <v>0</v>
      </c>
      <c r="H44" s="480">
        <f>+PSSA3_6101!G44+PSSA3_6102!G44+PSSA3_6103!G44+PSSA3_6104!G44</f>
        <v>0</v>
      </c>
      <c r="I44" s="480">
        <f>+PSSA3_6101!H44+PSSA3_6102!H44+PSSA3_6103!H44+PSSA3_6104!H44</f>
        <v>0</v>
      </c>
      <c r="J44" s="379">
        <f t="shared" si="4"/>
        <v>0</v>
      </c>
    </row>
    <row r="45" spans="2:14">
      <c r="B45" s="341" t="s">
        <v>29</v>
      </c>
      <c r="C45" s="413"/>
      <c r="D45" s="465">
        <f>+PSSA3_6101!C45+PSSA3_6102!C45+PSSA3_6103!C45+PSSA3_6104!C45</f>
        <v>0</v>
      </c>
      <c r="E45" s="412">
        <f>+PSSA3_6101!D45</f>
        <v>0</v>
      </c>
      <c r="F45" s="465">
        <f>+PSSA3_6101!E45+PSSA3_6102!E45+PSSA3_6103!E45+PSSA3_6104!E45</f>
        <v>0</v>
      </c>
      <c r="G45" s="465">
        <f>+PSSA3_6101!F45+PSSA3_6102!F45+PSSA3_6103!F45+PSSA3_6104!F45</f>
        <v>0</v>
      </c>
      <c r="H45" s="480">
        <f>+PSSA3_6101!G45+PSSA3_6102!G45+PSSA3_6103!G45+PSSA3_6104!G45</f>
        <v>0</v>
      </c>
      <c r="I45" s="480">
        <f>+PSSA3_6101!H45+PSSA3_6102!H45+PSSA3_6103!H45+PSSA3_6104!H45</f>
        <v>0</v>
      </c>
      <c r="J45" s="379">
        <f t="shared" si="4"/>
        <v>0</v>
      </c>
    </row>
    <row r="46" spans="2:14">
      <c r="B46" s="344" t="s">
        <v>30</v>
      </c>
      <c r="C46" s="354"/>
      <c r="D46" s="465">
        <f>+PSSA3_6101!C46+PSSA3_6102!C46+PSSA3_6103!C46+PSSA3_6104!C46</f>
        <v>0</v>
      </c>
      <c r="E46" s="412">
        <f>+PSSA3_6101!D46</f>
        <v>0</v>
      </c>
      <c r="F46" s="465">
        <f>+PSSA3_6101!E46+PSSA3_6102!E46+PSSA3_6103!E46+PSSA3_6104!E46</f>
        <v>0</v>
      </c>
      <c r="G46" s="465">
        <f>+PSSA3_6101!F46+PSSA3_6102!F46+PSSA3_6103!F46+PSSA3_6104!F46</f>
        <v>0</v>
      </c>
      <c r="H46" s="480">
        <f>+PSSA3_6101!G46+PSSA3_6102!G46+PSSA3_6103!G46+PSSA3_6104!G46</f>
        <v>0</v>
      </c>
      <c r="I46" s="480">
        <f>+PSSA3_6101!H46+PSSA3_6102!H46+PSSA3_6103!H46+PSSA3_6104!H46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f>SUM(F35:F46)</f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4.25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38.25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465">
        <f>+PSSA3_6101!C50+PSSA3_6102!C50+PSSA3_6103!C50+PSSA3_6104!C50</f>
        <v>0</v>
      </c>
      <c r="E50" s="427" t="str">
        <f>+'[1]PSS-A1_Prime'!G54</f>
        <v>1. LABOUR</v>
      </c>
      <c r="F50" s="428"/>
      <c r="G50" s="465">
        <f>+PSSA3_6101!F50+PSSA3_6102!F50+PSSA3_6103!F50+PSSA3_6104!F50</f>
        <v>0</v>
      </c>
      <c r="H50" s="424"/>
      <c r="I50" s="480">
        <f>+PSSA3_6101!H50+PSSA3_6102!H50+PSSA3_6103!H50+PSSA3_6104!H50</f>
        <v>0</v>
      </c>
      <c r="J50" s="429">
        <f>+G50-I50</f>
        <v>0</v>
      </c>
    </row>
    <row r="51" spans="2:12">
      <c r="B51" s="341" t="s">
        <v>175</v>
      </c>
      <c r="C51" s="413"/>
      <c r="D51" s="465">
        <f>+PSSA3_6101!C51+PSSA3_6102!C51+PSSA3_6103!C51+PSSA3_6104!C51</f>
        <v>0</v>
      </c>
      <c r="E51" s="427">
        <f>+'[1]PSS-A1_Prime'!G55</f>
        <v>0</v>
      </c>
      <c r="F51" s="428"/>
      <c r="G51" s="465">
        <f>+PSSA3_6101!F51+PSSA3_6102!F51+PSSA3_6103!F51+PSSA3_6104!F51</f>
        <v>0</v>
      </c>
      <c r="H51" s="424"/>
      <c r="I51" s="480">
        <f>+PSSA3_6101!H51+PSSA3_6102!H51+PSSA3_6103!H51+PSSA3_6104!H51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80">
        <f>+PSSA3_6101!H52+PSSA3_6102!H52+PSSA3_6103!H52+PSSA3_6104!H52</f>
        <v>0</v>
      </c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5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3">
    <mergeCell ref="G4:J4"/>
    <mergeCell ref="G5:J5"/>
    <mergeCell ref="E7:J8"/>
  </mergeCells>
  <conditionalFormatting sqref="E35:E38 E40:E46">
    <cfRule type="cellIs" dxfId="51" priority="1" stopIfTrue="1" operator="greaterThan">
      <formula>0</formula>
    </cfRule>
  </conditionalFormatting>
  <hyperlinks>
    <hyperlink ref="E9" location="WBS!A1" display="WP 6000"/>
  </hyperlink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2">
    <tabColor theme="0"/>
    <pageSetUpPr fitToPage="1"/>
  </sheetPr>
  <dimension ref="A1:J62"/>
  <sheetViews>
    <sheetView showGridLines="0" topLeftCell="A2" zoomScale="75" zoomScaleNormal="75" workbookViewId="0">
      <selection activeCell="L32" sqref="L3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6.85546875" style="21" customWidth="1"/>
    <col min="5" max="6" width="22.28515625" style="21" customWidth="1"/>
    <col min="7" max="7" width="16.7109375" style="21" customWidth="1"/>
    <col min="8" max="8" width="20" style="21" customWidth="1"/>
    <col min="9" max="9" width="19.5703125" style="21" customWidth="1"/>
    <col min="10" max="12" width="16.7109375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9.149999999999999" customHeight="1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31.9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257"/>
      <c r="G3" s="230"/>
      <c r="H3" s="517" t="s">
        <v>185</v>
      </c>
      <c r="I3" s="516"/>
    </row>
    <row r="4" spans="1:9" ht="15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515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515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516"/>
    </row>
    <row r="8" spans="1:9">
      <c r="A8" s="196"/>
      <c r="B8" s="30"/>
      <c r="C8" s="31"/>
      <c r="D8" s="784"/>
      <c r="E8" s="785"/>
      <c r="F8" s="786"/>
      <c r="G8" s="231"/>
      <c r="H8" s="228"/>
      <c r="I8" s="516"/>
    </row>
    <row r="9" spans="1:9">
      <c r="A9" s="197"/>
      <c r="B9" s="25"/>
      <c r="C9" s="133" t="s">
        <v>98</v>
      </c>
      <c r="D9" s="639">
        <v>7101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256"/>
      <c r="B12" s="42"/>
      <c r="C12" s="43"/>
      <c r="D12" s="258"/>
      <c r="E12" s="146"/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 t="shared" ref="I12:I23" si="2">+F12-H12</f>
        <v>0</v>
      </c>
    </row>
    <row r="13" spans="1:9" ht="13.5" customHeight="1">
      <c r="A13" s="256"/>
      <c r="B13" s="42"/>
      <c r="C13" s="43"/>
      <c r="D13" s="258"/>
      <c r="E13" s="146"/>
      <c r="F13" s="243">
        <f t="shared" si="0"/>
        <v>0</v>
      </c>
      <c r="G13" s="233"/>
      <c r="H13" s="154">
        <f t="shared" si="1"/>
        <v>0</v>
      </c>
      <c r="I13" s="203">
        <f t="shared" si="2"/>
        <v>0</v>
      </c>
    </row>
    <row r="14" spans="1:9">
      <c r="A14" s="256"/>
      <c r="B14" s="42"/>
      <c r="C14" s="43"/>
      <c r="D14" s="258"/>
      <c r="E14" s="146"/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/>
      <c r="B15" s="42"/>
      <c r="C15" s="43"/>
      <c r="D15" s="258"/>
      <c r="E15" s="146"/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/>
      <c r="B16" s="42"/>
      <c r="C16" s="43"/>
      <c r="D16" s="258"/>
      <c r="E16" s="146"/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/>
      <c r="B17" s="42"/>
      <c r="C17" s="43"/>
      <c r="D17" s="258"/>
      <c r="E17" s="146"/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/>
      <c r="B18" s="42"/>
      <c r="C18" s="43"/>
      <c r="D18" s="258"/>
      <c r="E18" s="146"/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/>
      <c r="B19" s="42"/>
      <c r="C19" s="43"/>
      <c r="D19" s="258"/>
      <c r="E19" s="146"/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/>
      <c r="B20" s="42"/>
      <c r="C20" s="43"/>
      <c r="D20" s="258"/>
      <c r="E20" s="146"/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/>
      <c r="B21" s="42"/>
      <c r="C21" s="43"/>
      <c r="D21" s="258"/>
      <c r="E21" s="146"/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/>
      <c r="B22" s="42"/>
      <c r="C22" s="43"/>
      <c r="D22" s="258"/>
      <c r="E22" s="146"/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/>
      <c r="B23" s="42"/>
      <c r="C23" s="43"/>
      <c r="D23" s="258"/>
      <c r="E23" s="146"/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788"/>
      <c r="B26" s="779"/>
      <c r="C26" s="150" t="str">
        <f>+PSSA3_1101!C26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+PSSA3_1101!C27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+PSSA3_1101!C28</f>
        <v>depreciation</v>
      </c>
      <c r="D28" s="164"/>
      <c r="E28" s="164"/>
      <c r="F28" s="246">
        <f t="shared" si="3"/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+PSSA3_1101!C29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+PSSA3_1101!C30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+PSSA3_1101!C31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148"/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>+F35-H35</f>
        <v>0</v>
      </c>
    </row>
    <row r="36" spans="1:10">
      <c r="A36" s="211" t="s">
        <v>20</v>
      </c>
      <c r="B36" s="54"/>
      <c r="C36" s="157"/>
      <c r="D36" s="148"/>
      <c r="E36" s="159">
        <f>+C36*D36</f>
        <v>0</v>
      </c>
      <c r="F36" s="246">
        <f>+C36+E36</f>
        <v>0</v>
      </c>
      <c r="G36" s="235"/>
      <c r="H36" s="161">
        <f>+(G36*D36)+G36</f>
        <v>0</v>
      </c>
      <c r="I36" s="207">
        <f>+F36-H36</f>
        <v>0</v>
      </c>
    </row>
    <row r="37" spans="1:10">
      <c r="A37" s="211" t="s">
        <v>21</v>
      </c>
      <c r="B37" s="54"/>
      <c r="C37" s="157"/>
      <c r="D37" s="148"/>
      <c r="E37" s="159">
        <f>+C37*D37</f>
        <v>0</v>
      </c>
      <c r="F37" s="246">
        <f>+C37+E37</f>
        <v>0</v>
      </c>
      <c r="G37" s="235"/>
      <c r="H37" s="161">
        <f>+(G37*D37)+G37</f>
        <v>0</v>
      </c>
      <c r="I37" s="207">
        <f>+F37-H37</f>
        <v>0</v>
      </c>
    </row>
    <row r="38" spans="1:10">
      <c r="A38" s="211" t="s">
        <v>22</v>
      </c>
      <c r="B38" s="54"/>
      <c r="C38" s="157"/>
      <c r="D38" s="148"/>
      <c r="E38" s="159">
        <f>+C38*D38</f>
        <v>0</v>
      </c>
      <c r="F38" s="246">
        <f>+C38+E38</f>
        <v>0</v>
      </c>
      <c r="G38" s="235"/>
      <c r="H38" s="161">
        <f>+(G38*D38)+G38</f>
        <v>0</v>
      </c>
      <c r="I38" s="207">
        <f>+F38-H38</f>
        <v>0</v>
      </c>
    </row>
    <row r="39" spans="1:10">
      <c r="A39" s="211" t="s">
        <v>23</v>
      </c>
      <c r="B39" s="54"/>
      <c r="C39" s="158"/>
      <c r="D39" s="55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148"/>
      <c r="E40" s="159">
        <f t="shared" ref="E40:E46" si="6">+C40*D40</f>
        <v>0</v>
      </c>
      <c r="F40" s="246">
        <f t="shared" ref="F40:F46" si="7">+C40+E40</f>
        <v>0</v>
      </c>
      <c r="G40" s="235"/>
      <c r="H40" s="161">
        <f t="shared" ref="H40:H46" si="8">+(G40*D40)+G40</f>
        <v>0</v>
      </c>
      <c r="I40" s="207">
        <f t="shared" ref="I40:I46" si="9">+F40-H40</f>
        <v>0</v>
      </c>
    </row>
    <row r="41" spans="1:10">
      <c r="A41" s="211" t="s">
        <v>25</v>
      </c>
      <c r="B41" s="54"/>
      <c r="C41" s="157"/>
      <c r="D41" s="148"/>
      <c r="E41" s="159">
        <f t="shared" si="6"/>
        <v>0</v>
      </c>
      <c r="F41" s="246">
        <f t="shared" si="7"/>
        <v>0</v>
      </c>
      <c r="G41" s="235"/>
      <c r="H41" s="161">
        <f t="shared" si="8"/>
        <v>0</v>
      </c>
      <c r="I41" s="207">
        <f t="shared" si="9"/>
        <v>0</v>
      </c>
    </row>
    <row r="42" spans="1:10">
      <c r="A42" s="211" t="s">
        <v>26</v>
      </c>
      <c r="B42" s="54"/>
      <c r="C42" s="157"/>
      <c r="D42" s="148"/>
      <c r="E42" s="159">
        <f t="shared" si="6"/>
        <v>0</v>
      </c>
      <c r="F42" s="246">
        <f t="shared" si="7"/>
        <v>0</v>
      </c>
      <c r="G42" s="235"/>
      <c r="H42" s="161">
        <f t="shared" si="8"/>
        <v>0</v>
      </c>
      <c r="I42" s="207">
        <f t="shared" si="9"/>
        <v>0</v>
      </c>
    </row>
    <row r="43" spans="1:10">
      <c r="A43" s="211" t="s">
        <v>27</v>
      </c>
      <c r="B43" s="54"/>
      <c r="C43" s="157"/>
      <c r="D43" s="148"/>
      <c r="E43" s="159">
        <f t="shared" si="6"/>
        <v>0</v>
      </c>
      <c r="F43" s="246">
        <f t="shared" si="7"/>
        <v>0</v>
      </c>
      <c r="G43" s="235"/>
      <c r="H43" s="161">
        <f t="shared" si="8"/>
        <v>0</v>
      </c>
      <c r="I43" s="207">
        <f t="shared" si="9"/>
        <v>0</v>
      </c>
    </row>
    <row r="44" spans="1:10">
      <c r="A44" s="211" t="s">
        <v>28</v>
      </c>
      <c r="B44" s="54"/>
      <c r="C44" s="157"/>
      <c r="D44" s="148"/>
      <c r="E44" s="159">
        <f t="shared" si="6"/>
        <v>0</v>
      </c>
      <c r="F44" s="246">
        <f t="shared" si="7"/>
        <v>0</v>
      </c>
      <c r="G44" s="235"/>
      <c r="H44" s="161">
        <f t="shared" si="8"/>
        <v>0</v>
      </c>
      <c r="I44" s="207">
        <f t="shared" si="9"/>
        <v>0</v>
      </c>
    </row>
    <row r="45" spans="1:10">
      <c r="A45" s="211" t="s">
        <v>29</v>
      </c>
      <c r="B45" s="54"/>
      <c r="C45" s="157"/>
      <c r="D45" s="148"/>
      <c r="E45" s="159">
        <f t="shared" si="6"/>
        <v>0</v>
      </c>
      <c r="F45" s="246">
        <f t="shared" si="7"/>
        <v>0</v>
      </c>
      <c r="G45" s="235"/>
      <c r="H45" s="161">
        <f t="shared" si="8"/>
        <v>0</v>
      </c>
      <c r="I45" s="207">
        <f t="shared" si="9"/>
        <v>0</v>
      </c>
    </row>
    <row r="46" spans="1:10">
      <c r="A46" s="197" t="s">
        <v>30</v>
      </c>
      <c r="B46" s="32"/>
      <c r="C46" s="157"/>
      <c r="D46" s="148"/>
      <c r="E46" s="159">
        <f t="shared" si="6"/>
        <v>0</v>
      </c>
      <c r="F46" s="246">
        <f t="shared" si="7"/>
        <v>0</v>
      </c>
      <c r="G46" s="235"/>
      <c r="H46" s="161">
        <f t="shared" si="8"/>
        <v>0</v>
      </c>
      <c r="I46" s="207">
        <f t="shared" si="9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50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6" orientation="portrait" r:id="rId1"/>
  <headerFooter alignWithMargins="0">
    <oddFooter>Pagina &amp;P&amp;R&amp;F</oddFooter>
  </headerFooter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3">
    <tabColor theme="0"/>
    <pageSetUpPr fitToPage="1"/>
  </sheetPr>
  <dimension ref="A1:J62"/>
  <sheetViews>
    <sheetView showGridLines="0" topLeftCell="A2" zoomScale="75" zoomScaleNormal="75" workbookViewId="0">
      <selection activeCell="J34" sqref="J34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140625" style="21" customWidth="1"/>
    <col min="5" max="5" width="20.7109375" style="21" customWidth="1"/>
    <col min="6" max="6" width="22.7109375" style="21" customWidth="1"/>
    <col min="7" max="10" width="19.28515625" style="21" customWidth="1"/>
    <col min="11" max="11" width="9.140625" style="21" customWidth="1"/>
    <col min="12" max="12" width="21" style="21" customWidth="1"/>
    <col min="13" max="16384" width="9.140625" style="21"/>
  </cols>
  <sheetData>
    <row r="1" spans="1:9" ht="25.5" hidden="1" customHeight="1">
      <c r="A1" s="240"/>
      <c r="B1" s="241"/>
      <c r="C1" s="241"/>
      <c r="D1" s="776"/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+PSSA3_7101!F3</f>
        <v>0</v>
      </c>
      <c r="G3" s="230"/>
      <c r="H3" s="151"/>
      <c r="I3" s="151"/>
    </row>
    <row r="4" spans="1:9" ht="15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39">
        <v>7102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+PSSA3_7101!A12</f>
        <v>0</v>
      </c>
      <c r="B12" s="42"/>
      <c r="C12" s="43"/>
      <c r="D12" s="258"/>
      <c r="E12" s="318">
        <f>+PSSA3_7101!E12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 t="shared" ref="I12:I23" si="2">+F12-H12</f>
        <v>0</v>
      </c>
    </row>
    <row r="13" spans="1:9" ht="13.5" customHeight="1">
      <c r="A13" s="577">
        <f>+PSSA3_7101!A13</f>
        <v>0</v>
      </c>
      <c r="B13" s="42"/>
      <c r="C13" s="43"/>
      <c r="D13" s="258"/>
      <c r="E13" s="318">
        <f>+PSSA3_7101!E13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si="2"/>
        <v>0</v>
      </c>
    </row>
    <row r="14" spans="1:9">
      <c r="A14" s="577">
        <f>+PSSA3_7101!A14</f>
        <v>0</v>
      </c>
      <c r="B14" s="42"/>
      <c r="C14" s="43"/>
      <c r="D14" s="258"/>
      <c r="E14" s="318">
        <f>+PSSA3_7101!E14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+PSSA3_7101!A15</f>
        <v>0</v>
      </c>
      <c r="B15" s="42"/>
      <c r="C15" s="43"/>
      <c r="D15" s="258"/>
      <c r="E15" s="318">
        <f>+PSSA3_7101!E15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+PSSA3_7101!A16</f>
        <v>0</v>
      </c>
      <c r="B16" s="42"/>
      <c r="C16" s="43"/>
      <c r="D16" s="258"/>
      <c r="E16" s="318">
        <f>+PSSA3_7101!E16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+PSSA3_7101!A17</f>
        <v>0</v>
      </c>
      <c r="B17" s="42"/>
      <c r="C17" s="43"/>
      <c r="D17" s="258"/>
      <c r="E17" s="318">
        <f>+PSSA3_7101!E17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+PSSA3_7101!A18</f>
        <v>0</v>
      </c>
      <c r="B18" s="42"/>
      <c r="C18" s="43"/>
      <c r="D18" s="258"/>
      <c r="E18" s="318">
        <f>+PSSA3_7101!E18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+PSSA3_7101!A19</f>
        <v>0</v>
      </c>
      <c r="B19" s="42"/>
      <c r="C19" s="43"/>
      <c r="D19" s="258"/>
      <c r="E19" s="318">
        <f>+PSSA3_7101!E19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+PSSA3_7101!A20</f>
        <v>0</v>
      </c>
      <c r="B20" s="42"/>
      <c r="C20" s="43"/>
      <c r="D20" s="258"/>
      <c r="E20" s="318">
        <f>+PSSA3_7101!E20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+PSSA3_7101!A21</f>
        <v>0</v>
      </c>
      <c r="B21" s="42"/>
      <c r="C21" s="43"/>
      <c r="D21" s="258"/>
      <c r="E21" s="318">
        <f>+PSSA3_7101!E21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+PSSA3_7101!A22</f>
        <v>0</v>
      </c>
      <c r="B22" s="42"/>
      <c r="C22" s="43"/>
      <c r="D22" s="258"/>
      <c r="E22" s="318">
        <f>+PSSA3_7101!E22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+PSSA3_7101!A23</f>
        <v>0</v>
      </c>
      <c r="B23" s="42"/>
      <c r="C23" s="43"/>
      <c r="D23" s="258"/>
      <c r="E23" s="318">
        <f>+PSSA3_7101!E23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788"/>
      <c r="B26" s="779"/>
      <c r="C26" s="150" t="str">
        <f>+PSSA3_1101!C26</f>
        <v>depreciation</v>
      </c>
      <c r="D26" s="164"/>
      <c r="E26" s="587">
        <f>+PSSA3_7101!E26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+PSSA3_1101!C27</f>
        <v>depreciation</v>
      </c>
      <c r="D27" s="164"/>
      <c r="E27" s="587">
        <f>+PSSA3_7101!E27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+PSSA3_1101!C28</f>
        <v>depreciation</v>
      </c>
      <c r="D28" s="164"/>
      <c r="E28" s="587">
        <f>+PSSA3_7101!E28</f>
        <v>0</v>
      </c>
      <c r="F28" s="246">
        <f t="shared" si="3"/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+PSSA3_1101!C29</f>
        <v>depreciation</v>
      </c>
      <c r="D29" s="164"/>
      <c r="E29" s="587">
        <f>+PSSA3_7101!E29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+PSSA3_1101!C30</f>
        <v>depreciation</v>
      </c>
      <c r="D30" s="164"/>
      <c r="E30" s="587">
        <f>+PSSA3_7101!E30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+PSSA3_1101!C31</f>
        <v>depreciation</v>
      </c>
      <c r="D31" s="164"/>
      <c r="E31" s="587">
        <f>+PSSA3_7101!E31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+PSSA3_7101!D35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>+F35-H35</f>
        <v>0</v>
      </c>
    </row>
    <row r="36" spans="1:10">
      <c r="A36" s="211" t="s">
        <v>20</v>
      </c>
      <c r="B36" s="54"/>
      <c r="C36" s="157"/>
      <c r="D36" s="319">
        <f>+PSSA3_7101!D36</f>
        <v>0</v>
      </c>
      <c r="E36" s="159">
        <f>+C36*D36</f>
        <v>0</v>
      </c>
      <c r="F36" s="246">
        <f>+C36+E36</f>
        <v>0</v>
      </c>
      <c r="G36" s="235"/>
      <c r="H36" s="161">
        <f>+(G36*D36)+G36</f>
        <v>0</v>
      </c>
      <c r="I36" s="207">
        <f>+F36-H36</f>
        <v>0</v>
      </c>
    </row>
    <row r="37" spans="1:10">
      <c r="A37" s="211" t="s">
        <v>21</v>
      </c>
      <c r="B37" s="54"/>
      <c r="C37" s="157"/>
      <c r="D37" s="319">
        <f>+PSSA3_7101!D37</f>
        <v>0</v>
      </c>
      <c r="E37" s="159">
        <f>+C37*D37</f>
        <v>0</v>
      </c>
      <c r="F37" s="246">
        <f>+C37+E37</f>
        <v>0</v>
      </c>
      <c r="G37" s="235"/>
      <c r="H37" s="161">
        <f>+(G37*D37)+G37</f>
        <v>0</v>
      </c>
      <c r="I37" s="207">
        <f>+F37-H37</f>
        <v>0</v>
      </c>
    </row>
    <row r="38" spans="1:10">
      <c r="A38" s="211" t="s">
        <v>22</v>
      </c>
      <c r="B38" s="54"/>
      <c r="C38" s="157"/>
      <c r="D38" s="319">
        <f>+PSSA3_7101!D38</f>
        <v>0</v>
      </c>
      <c r="E38" s="159">
        <f>+C38*D38</f>
        <v>0</v>
      </c>
      <c r="F38" s="246">
        <f>+C38+E38</f>
        <v>0</v>
      </c>
      <c r="G38" s="235"/>
      <c r="H38" s="161">
        <f>+(G38*D38)+G38</f>
        <v>0</v>
      </c>
      <c r="I38" s="207">
        <f>+F38-H38</f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+PSSA3_7101!D40</f>
        <v>0</v>
      </c>
      <c r="E40" s="159">
        <f t="shared" ref="E40:E46" si="6">+C40*D40</f>
        <v>0</v>
      </c>
      <c r="F40" s="246">
        <f t="shared" ref="F40:F46" si="7">+C40+E40</f>
        <v>0</v>
      </c>
      <c r="G40" s="235"/>
      <c r="H40" s="161">
        <f t="shared" ref="H40:H46" si="8">+(G40*D40)+G40</f>
        <v>0</v>
      </c>
      <c r="I40" s="207">
        <f t="shared" ref="I40:I46" si="9">+F40-H40</f>
        <v>0</v>
      </c>
    </row>
    <row r="41" spans="1:10">
      <c r="A41" s="211" t="s">
        <v>25</v>
      </c>
      <c r="B41" s="54"/>
      <c r="C41" s="157"/>
      <c r="D41" s="319">
        <f>+PSSA3_7101!D41</f>
        <v>0</v>
      </c>
      <c r="E41" s="159">
        <f t="shared" si="6"/>
        <v>0</v>
      </c>
      <c r="F41" s="246">
        <f t="shared" si="7"/>
        <v>0</v>
      </c>
      <c r="G41" s="235"/>
      <c r="H41" s="161">
        <f t="shared" si="8"/>
        <v>0</v>
      </c>
      <c r="I41" s="207">
        <f t="shared" si="9"/>
        <v>0</v>
      </c>
    </row>
    <row r="42" spans="1:10">
      <c r="A42" s="211" t="s">
        <v>26</v>
      </c>
      <c r="B42" s="54"/>
      <c r="C42" s="157"/>
      <c r="D42" s="319">
        <f>+PSSA3_7101!D42</f>
        <v>0</v>
      </c>
      <c r="E42" s="159">
        <f t="shared" si="6"/>
        <v>0</v>
      </c>
      <c r="F42" s="246">
        <f t="shared" si="7"/>
        <v>0</v>
      </c>
      <c r="G42" s="235"/>
      <c r="H42" s="161">
        <f t="shared" si="8"/>
        <v>0</v>
      </c>
      <c r="I42" s="207">
        <f t="shared" si="9"/>
        <v>0</v>
      </c>
    </row>
    <row r="43" spans="1:10">
      <c r="A43" s="211" t="s">
        <v>27</v>
      </c>
      <c r="B43" s="54"/>
      <c r="C43" s="157"/>
      <c r="D43" s="319">
        <f>+PSSA3_7101!D43</f>
        <v>0</v>
      </c>
      <c r="E43" s="159">
        <f t="shared" si="6"/>
        <v>0</v>
      </c>
      <c r="F43" s="246">
        <f t="shared" si="7"/>
        <v>0</v>
      </c>
      <c r="G43" s="235"/>
      <c r="H43" s="161">
        <f t="shared" si="8"/>
        <v>0</v>
      </c>
      <c r="I43" s="207">
        <f t="shared" si="9"/>
        <v>0</v>
      </c>
    </row>
    <row r="44" spans="1:10">
      <c r="A44" s="211" t="s">
        <v>28</v>
      </c>
      <c r="B44" s="54"/>
      <c r="C44" s="157"/>
      <c r="D44" s="319">
        <f>+PSSA3_7101!D44</f>
        <v>0</v>
      </c>
      <c r="E44" s="159">
        <f t="shared" si="6"/>
        <v>0</v>
      </c>
      <c r="F44" s="246">
        <f t="shared" si="7"/>
        <v>0</v>
      </c>
      <c r="G44" s="235"/>
      <c r="H44" s="161">
        <f t="shared" si="8"/>
        <v>0</v>
      </c>
      <c r="I44" s="207">
        <f t="shared" si="9"/>
        <v>0</v>
      </c>
    </row>
    <row r="45" spans="1:10">
      <c r="A45" s="211" t="s">
        <v>29</v>
      </c>
      <c r="B45" s="54"/>
      <c r="C45" s="157"/>
      <c r="D45" s="319">
        <f>+PSSA3_7101!D45</f>
        <v>0</v>
      </c>
      <c r="E45" s="159">
        <f t="shared" si="6"/>
        <v>0</v>
      </c>
      <c r="F45" s="246">
        <f t="shared" si="7"/>
        <v>0</v>
      </c>
      <c r="G45" s="235"/>
      <c r="H45" s="161">
        <f t="shared" si="8"/>
        <v>0</v>
      </c>
      <c r="I45" s="207">
        <f t="shared" si="9"/>
        <v>0</v>
      </c>
    </row>
    <row r="46" spans="1:10">
      <c r="A46" s="197" t="s">
        <v>30</v>
      </c>
      <c r="B46" s="32"/>
      <c r="C46" s="157"/>
      <c r="D46" s="319">
        <f>+PSSA3_7101!D46</f>
        <v>0</v>
      </c>
      <c r="E46" s="159">
        <f t="shared" si="6"/>
        <v>0</v>
      </c>
      <c r="F46" s="246">
        <f t="shared" si="7"/>
        <v>0</v>
      </c>
      <c r="G46" s="235"/>
      <c r="H46" s="161">
        <f t="shared" si="8"/>
        <v>0</v>
      </c>
      <c r="I46" s="207">
        <f t="shared" si="9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D7:F8"/>
    <mergeCell ref="A26:B26"/>
    <mergeCell ref="A7:C7"/>
    <mergeCell ref="A31:B31"/>
    <mergeCell ref="A27:B27"/>
    <mergeCell ref="A28:B28"/>
    <mergeCell ref="A29:B29"/>
    <mergeCell ref="A30:B30"/>
  </mergeCells>
  <phoneticPr fontId="8" type="noConversion"/>
  <conditionalFormatting sqref="D35:D38 D40:D46">
    <cfRule type="cellIs" dxfId="49" priority="1" stopIfTrue="1" operator="greaterThan">
      <formula>0</formula>
    </cfRule>
  </conditionalFormatting>
  <hyperlinks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6" orientation="portrait" horizontalDpi="150" verticalDpi="150" r:id="rId1"/>
  <headerFooter alignWithMargins="0">
    <oddFooter>Pagina &amp;P&amp;R&amp;F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4">
    <tabColor theme="0"/>
    <pageSetUpPr fitToPage="1"/>
  </sheetPr>
  <dimension ref="A1:J62"/>
  <sheetViews>
    <sheetView showGridLines="0" topLeftCell="A2" zoomScale="75" zoomScaleNormal="75" workbookViewId="0">
      <selection activeCell="J34" sqref="J34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140625" style="21" customWidth="1"/>
    <col min="5" max="5" width="19.7109375" style="21" customWidth="1"/>
    <col min="6" max="6" width="26.5703125" style="21" customWidth="1"/>
    <col min="7" max="7" width="15.140625" style="21" customWidth="1"/>
    <col min="8" max="8" width="18.140625" style="21" customWidth="1"/>
    <col min="9" max="9" width="24.5703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+PSSA3_7101!F3</f>
        <v>0</v>
      </c>
      <c r="G3" s="230"/>
      <c r="H3" s="151"/>
      <c r="I3" s="151"/>
    </row>
    <row r="4" spans="1:9" ht="15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39">
        <v>7103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+PSSA3_7101!A12</f>
        <v>0</v>
      </c>
      <c r="B12" s="42"/>
      <c r="C12" s="43"/>
      <c r="D12" s="258"/>
      <c r="E12" s="318">
        <f>+PSSA3_7101!E12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 t="shared" ref="I12:I23" si="2">+F12-H12</f>
        <v>0</v>
      </c>
    </row>
    <row r="13" spans="1:9" ht="13.5" customHeight="1">
      <c r="A13" s="577">
        <f>+PSSA3_7101!A13</f>
        <v>0</v>
      </c>
      <c r="B13" s="42"/>
      <c r="C13" s="43"/>
      <c r="D13" s="258"/>
      <c r="E13" s="318">
        <f>+PSSA3_7101!E13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si="2"/>
        <v>0</v>
      </c>
    </row>
    <row r="14" spans="1:9">
      <c r="A14" s="577">
        <f>+PSSA3_7101!A14</f>
        <v>0</v>
      </c>
      <c r="B14" s="42"/>
      <c r="C14" s="43"/>
      <c r="D14" s="258"/>
      <c r="E14" s="318">
        <f>+PSSA3_7101!E14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+PSSA3_7101!A15</f>
        <v>0</v>
      </c>
      <c r="B15" s="42"/>
      <c r="C15" s="43"/>
      <c r="D15" s="258"/>
      <c r="E15" s="318">
        <f>+PSSA3_7101!E15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+PSSA3_7101!A16</f>
        <v>0</v>
      </c>
      <c r="B16" s="42"/>
      <c r="C16" s="43"/>
      <c r="D16" s="258"/>
      <c r="E16" s="318">
        <f>+PSSA3_7101!E16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+PSSA3_7101!A17</f>
        <v>0</v>
      </c>
      <c r="B17" s="42"/>
      <c r="C17" s="43"/>
      <c r="D17" s="258"/>
      <c r="E17" s="318">
        <f>+PSSA3_7101!E17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+PSSA3_7101!A18</f>
        <v>0</v>
      </c>
      <c r="B18" s="42"/>
      <c r="C18" s="43"/>
      <c r="D18" s="258"/>
      <c r="E18" s="318">
        <f>+PSSA3_7101!E18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+PSSA3_7101!A19</f>
        <v>0</v>
      </c>
      <c r="B19" s="42"/>
      <c r="C19" s="43"/>
      <c r="D19" s="258"/>
      <c r="E19" s="318">
        <f>+PSSA3_7101!E19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+PSSA3_7101!A20</f>
        <v>0</v>
      </c>
      <c r="B20" s="42"/>
      <c r="C20" s="43"/>
      <c r="D20" s="258"/>
      <c r="E20" s="318">
        <f>+PSSA3_7101!E20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+PSSA3_7101!A21</f>
        <v>0</v>
      </c>
      <c r="B21" s="42"/>
      <c r="C21" s="43"/>
      <c r="D21" s="258"/>
      <c r="E21" s="318">
        <f>+PSSA3_7101!E21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+PSSA3_7101!A22</f>
        <v>0</v>
      </c>
      <c r="B22" s="42"/>
      <c r="C22" s="43"/>
      <c r="D22" s="258"/>
      <c r="E22" s="318">
        <f>+PSSA3_7101!E22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+PSSA3_7101!A23</f>
        <v>0</v>
      </c>
      <c r="B23" s="42"/>
      <c r="C23" s="43"/>
      <c r="D23" s="258"/>
      <c r="E23" s="318">
        <f>+PSSA3_7101!E23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5.5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788"/>
      <c r="B26" s="779"/>
      <c r="C26" s="150" t="str">
        <f>+PSSA3_1101!C26</f>
        <v>depreciation</v>
      </c>
      <c r="D26" s="164"/>
      <c r="E26" s="587">
        <f>+PSSA3_7101!E26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+PSSA3_1101!C27</f>
        <v>depreciation</v>
      </c>
      <c r="D27" s="164"/>
      <c r="E27" s="587">
        <f>+PSSA3_7101!E27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+PSSA3_1101!C28</f>
        <v>depreciation</v>
      </c>
      <c r="D28" s="164"/>
      <c r="E28" s="587">
        <f>+PSSA3_7101!E28</f>
        <v>0</v>
      </c>
      <c r="F28" s="246">
        <f t="shared" si="3"/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+PSSA3_1101!C29</f>
        <v>depreciation</v>
      </c>
      <c r="D29" s="164"/>
      <c r="E29" s="587">
        <f>+PSSA3_7101!E29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+PSSA3_1101!C30</f>
        <v>depreciation</v>
      </c>
      <c r="D30" s="164"/>
      <c r="E30" s="587">
        <f>+PSSA3_7101!E30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+PSSA3_1101!C31</f>
        <v>depreciation</v>
      </c>
      <c r="D31" s="164"/>
      <c r="E31" s="587">
        <f>+PSSA3_7101!E31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+PSSA3_7101!D35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>+F35-H35</f>
        <v>0</v>
      </c>
    </row>
    <row r="36" spans="1:10">
      <c r="A36" s="211" t="s">
        <v>20</v>
      </c>
      <c r="B36" s="54"/>
      <c r="C36" s="157"/>
      <c r="D36" s="319">
        <f>+PSSA3_7101!D36</f>
        <v>0</v>
      </c>
      <c r="E36" s="159">
        <f>+C36*D36</f>
        <v>0</v>
      </c>
      <c r="F36" s="246">
        <f>+C36+E36</f>
        <v>0</v>
      </c>
      <c r="G36" s="235"/>
      <c r="H36" s="161">
        <f>+(G36*D36)+G36</f>
        <v>0</v>
      </c>
      <c r="I36" s="207">
        <f>+F36-H36</f>
        <v>0</v>
      </c>
    </row>
    <row r="37" spans="1:10">
      <c r="A37" s="211" t="s">
        <v>21</v>
      </c>
      <c r="B37" s="54"/>
      <c r="C37" s="157"/>
      <c r="D37" s="319">
        <f>+PSSA3_7101!D37</f>
        <v>0</v>
      </c>
      <c r="E37" s="159">
        <f>+C37*D37</f>
        <v>0</v>
      </c>
      <c r="F37" s="246">
        <f>+C37+E37</f>
        <v>0</v>
      </c>
      <c r="G37" s="235"/>
      <c r="H37" s="161">
        <f>+(G37*D37)+G37</f>
        <v>0</v>
      </c>
      <c r="I37" s="207">
        <f>+F37-H37</f>
        <v>0</v>
      </c>
    </row>
    <row r="38" spans="1:10">
      <c r="A38" s="211" t="s">
        <v>22</v>
      </c>
      <c r="B38" s="54"/>
      <c r="C38" s="157"/>
      <c r="D38" s="319">
        <f>+PSSA3_7101!D38</f>
        <v>0</v>
      </c>
      <c r="E38" s="159">
        <f>+C38*D38</f>
        <v>0</v>
      </c>
      <c r="F38" s="246">
        <f>+C38+E38</f>
        <v>0</v>
      </c>
      <c r="G38" s="235"/>
      <c r="H38" s="161">
        <f>+(G38*D38)+G38</f>
        <v>0</v>
      </c>
      <c r="I38" s="207">
        <f>+F38-H38</f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+PSSA3_7101!D40</f>
        <v>0</v>
      </c>
      <c r="E40" s="159">
        <f t="shared" ref="E40:E46" si="6">+C40*D40</f>
        <v>0</v>
      </c>
      <c r="F40" s="246">
        <f t="shared" ref="F40:F46" si="7">+C40+E40</f>
        <v>0</v>
      </c>
      <c r="G40" s="235"/>
      <c r="H40" s="161">
        <f t="shared" ref="H40:H46" si="8">+(G40*D40)+G40</f>
        <v>0</v>
      </c>
      <c r="I40" s="207">
        <f t="shared" ref="I40:I46" si="9">+F40-H40</f>
        <v>0</v>
      </c>
    </row>
    <row r="41" spans="1:10">
      <c r="A41" s="211" t="s">
        <v>25</v>
      </c>
      <c r="B41" s="54"/>
      <c r="C41" s="157"/>
      <c r="D41" s="319">
        <f>+PSSA3_7101!D41</f>
        <v>0</v>
      </c>
      <c r="E41" s="159">
        <f t="shared" si="6"/>
        <v>0</v>
      </c>
      <c r="F41" s="246">
        <f t="shared" si="7"/>
        <v>0</v>
      </c>
      <c r="G41" s="235"/>
      <c r="H41" s="161">
        <f t="shared" si="8"/>
        <v>0</v>
      </c>
      <c r="I41" s="207">
        <f t="shared" si="9"/>
        <v>0</v>
      </c>
    </row>
    <row r="42" spans="1:10">
      <c r="A42" s="211" t="s">
        <v>26</v>
      </c>
      <c r="B42" s="54"/>
      <c r="C42" s="157"/>
      <c r="D42" s="319">
        <f>+PSSA3_7101!D42</f>
        <v>0</v>
      </c>
      <c r="E42" s="159">
        <f t="shared" si="6"/>
        <v>0</v>
      </c>
      <c r="F42" s="246">
        <f t="shared" si="7"/>
        <v>0</v>
      </c>
      <c r="G42" s="235"/>
      <c r="H42" s="161">
        <f t="shared" si="8"/>
        <v>0</v>
      </c>
      <c r="I42" s="207">
        <f t="shared" si="9"/>
        <v>0</v>
      </c>
    </row>
    <row r="43" spans="1:10">
      <c r="A43" s="211" t="s">
        <v>27</v>
      </c>
      <c r="B43" s="54"/>
      <c r="C43" s="157"/>
      <c r="D43" s="319">
        <f>+PSSA3_7101!D43</f>
        <v>0</v>
      </c>
      <c r="E43" s="159">
        <f t="shared" si="6"/>
        <v>0</v>
      </c>
      <c r="F43" s="246">
        <f t="shared" si="7"/>
        <v>0</v>
      </c>
      <c r="G43" s="235"/>
      <c r="H43" s="161">
        <f t="shared" si="8"/>
        <v>0</v>
      </c>
      <c r="I43" s="207">
        <f t="shared" si="9"/>
        <v>0</v>
      </c>
    </row>
    <row r="44" spans="1:10">
      <c r="A44" s="211" t="s">
        <v>28</v>
      </c>
      <c r="B44" s="54"/>
      <c r="C44" s="157"/>
      <c r="D44" s="319">
        <f>+PSSA3_7101!D44</f>
        <v>0</v>
      </c>
      <c r="E44" s="159">
        <f t="shared" si="6"/>
        <v>0</v>
      </c>
      <c r="F44" s="246">
        <f t="shared" si="7"/>
        <v>0</v>
      </c>
      <c r="G44" s="235"/>
      <c r="H44" s="161">
        <f t="shared" si="8"/>
        <v>0</v>
      </c>
      <c r="I44" s="207">
        <f t="shared" si="9"/>
        <v>0</v>
      </c>
    </row>
    <row r="45" spans="1:10">
      <c r="A45" s="211" t="s">
        <v>29</v>
      </c>
      <c r="B45" s="54"/>
      <c r="C45" s="157"/>
      <c r="D45" s="319">
        <f>+PSSA3_7101!D45</f>
        <v>0</v>
      </c>
      <c r="E45" s="159">
        <f t="shared" si="6"/>
        <v>0</v>
      </c>
      <c r="F45" s="246">
        <f t="shared" si="7"/>
        <v>0</v>
      </c>
      <c r="G45" s="235"/>
      <c r="H45" s="161">
        <f t="shared" si="8"/>
        <v>0</v>
      </c>
      <c r="I45" s="207">
        <f t="shared" si="9"/>
        <v>0</v>
      </c>
    </row>
    <row r="46" spans="1:10">
      <c r="A46" s="197" t="s">
        <v>30</v>
      </c>
      <c r="B46" s="32"/>
      <c r="C46" s="157"/>
      <c r="D46" s="319">
        <f>+PSSA3_7101!D46</f>
        <v>0</v>
      </c>
      <c r="E46" s="159">
        <f t="shared" si="6"/>
        <v>0</v>
      </c>
      <c r="F46" s="246">
        <f t="shared" si="7"/>
        <v>0</v>
      </c>
      <c r="G46" s="235"/>
      <c r="H46" s="161">
        <f t="shared" si="8"/>
        <v>0</v>
      </c>
      <c r="I46" s="207">
        <f t="shared" si="9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48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5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5">
    <tabColor theme="0"/>
    <pageSetUpPr fitToPage="1"/>
  </sheetPr>
  <dimension ref="A1:J62"/>
  <sheetViews>
    <sheetView showGridLines="0" topLeftCell="A2" zoomScale="75" zoomScaleNormal="75" workbookViewId="0">
      <selection activeCell="J34" sqref="J34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7109375" style="21" customWidth="1"/>
    <col min="5" max="5" width="19.5703125" style="21" customWidth="1"/>
    <col min="6" max="6" width="25.42578125" style="21" customWidth="1"/>
    <col min="7" max="7" width="17" style="21" customWidth="1"/>
    <col min="8" max="8" width="15.85546875" style="21" customWidth="1"/>
    <col min="9" max="9" width="17.855468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+PSSA3_7101!F3</f>
        <v>0</v>
      </c>
      <c r="G3" s="230"/>
      <c r="H3" s="151"/>
      <c r="I3" s="151"/>
    </row>
    <row r="4" spans="1:9" ht="15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39">
        <v>7104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+PSSA3_7101!A12</f>
        <v>0</v>
      </c>
      <c r="B12" s="42"/>
      <c r="C12" s="43"/>
      <c r="D12" s="258"/>
      <c r="E12" s="318">
        <f>+PSSA3_7101!E12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 t="shared" ref="I12:I23" si="2">+F12-H12</f>
        <v>0</v>
      </c>
    </row>
    <row r="13" spans="1:9" ht="13.5" customHeight="1">
      <c r="A13" s="577">
        <f>+PSSA3_7101!A13</f>
        <v>0</v>
      </c>
      <c r="B13" s="42"/>
      <c r="C13" s="43"/>
      <c r="D13" s="258"/>
      <c r="E13" s="318">
        <f>+PSSA3_7101!E13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si="2"/>
        <v>0</v>
      </c>
    </row>
    <row r="14" spans="1:9">
      <c r="A14" s="577">
        <f>+PSSA3_7101!A14</f>
        <v>0</v>
      </c>
      <c r="B14" s="42"/>
      <c r="C14" s="43"/>
      <c r="D14" s="258"/>
      <c r="E14" s="318">
        <f>+PSSA3_7101!E14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+PSSA3_7101!A15</f>
        <v>0</v>
      </c>
      <c r="B15" s="42"/>
      <c r="C15" s="43"/>
      <c r="D15" s="258"/>
      <c r="E15" s="318">
        <f>+PSSA3_7101!E15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+PSSA3_7101!A16</f>
        <v>0</v>
      </c>
      <c r="B16" s="42"/>
      <c r="C16" s="43"/>
      <c r="D16" s="258"/>
      <c r="E16" s="318">
        <f>+PSSA3_7101!E16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+PSSA3_7101!A17</f>
        <v>0</v>
      </c>
      <c r="B17" s="42"/>
      <c r="C17" s="43"/>
      <c r="D17" s="258"/>
      <c r="E17" s="318">
        <f>+PSSA3_7101!E17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+PSSA3_7101!A18</f>
        <v>0</v>
      </c>
      <c r="B18" s="42"/>
      <c r="C18" s="43"/>
      <c r="D18" s="258"/>
      <c r="E18" s="318">
        <f>+PSSA3_7101!E18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+PSSA3_7101!A19</f>
        <v>0</v>
      </c>
      <c r="B19" s="42"/>
      <c r="C19" s="43"/>
      <c r="D19" s="258"/>
      <c r="E19" s="318">
        <f>+PSSA3_7101!E19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+PSSA3_7101!A20</f>
        <v>0</v>
      </c>
      <c r="B20" s="42"/>
      <c r="C20" s="43"/>
      <c r="D20" s="258"/>
      <c r="E20" s="318">
        <f>+PSSA3_7101!E20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+PSSA3_7101!A21</f>
        <v>0</v>
      </c>
      <c r="B21" s="42"/>
      <c r="C21" s="43"/>
      <c r="D21" s="258"/>
      <c r="E21" s="318">
        <f>+PSSA3_7101!E21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+PSSA3_7101!A22</f>
        <v>0</v>
      </c>
      <c r="B22" s="42"/>
      <c r="C22" s="43"/>
      <c r="D22" s="258"/>
      <c r="E22" s="318">
        <f>+PSSA3_7101!E22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+PSSA3_7101!A23</f>
        <v>0</v>
      </c>
      <c r="B23" s="42"/>
      <c r="C23" s="43"/>
      <c r="D23" s="258"/>
      <c r="E23" s="318">
        <f>+PSSA3_7101!E23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788"/>
      <c r="B26" s="779"/>
      <c r="C26" s="150" t="str">
        <f>+PSSA3_1101!C26</f>
        <v>depreciation</v>
      </c>
      <c r="D26" s="164"/>
      <c r="E26" s="587">
        <f>+PSSA3_7101!E26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+PSSA3_1101!C27</f>
        <v>depreciation</v>
      </c>
      <c r="D27" s="164"/>
      <c r="E27" s="587">
        <f>+PSSA3_7101!E27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+PSSA3_1101!C28</f>
        <v>depreciation</v>
      </c>
      <c r="D28" s="164"/>
      <c r="E28" s="587">
        <f>+PSSA3_7101!E28</f>
        <v>0</v>
      </c>
      <c r="F28" s="246">
        <f t="shared" si="3"/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+PSSA3_1101!C29</f>
        <v>depreciation</v>
      </c>
      <c r="D29" s="164"/>
      <c r="E29" s="587">
        <f>+PSSA3_7101!E29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+PSSA3_1101!C30</f>
        <v>depreciation</v>
      </c>
      <c r="D30" s="164"/>
      <c r="E30" s="587">
        <f>+PSSA3_7101!E30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+PSSA3_1101!C31</f>
        <v>depreciation</v>
      </c>
      <c r="D31" s="164"/>
      <c r="E31" s="587">
        <f>+PSSA3_7101!E31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+PSSA3_7101!D35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>+F35-H35</f>
        <v>0</v>
      </c>
    </row>
    <row r="36" spans="1:10">
      <c r="A36" s="211" t="s">
        <v>20</v>
      </c>
      <c r="B36" s="54"/>
      <c r="C36" s="157"/>
      <c r="D36" s="319">
        <f>+PSSA3_7101!D36</f>
        <v>0</v>
      </c>
      <c r="E36" s="159">
        <f>+C36*D36</f>
        <v>0</v>
      </c>
      <c r="F36" s="246">
        <f>+C36+E36</f>
        <v>0</v>
      </c>
      <c r="G36" s="235"/>
      <c r="H36" s="161">
        <f>+(G36*D36)+G36</f>
        <v>0</v>
      </c>
      <c r="I36" s="207">
        <f>+F36-H36</f>
        <v>0</v>
      </c>
    </row>
    <row r="37" spans="1:10">
      <c r="A37" s="211" t="s">
        <v>21</v>
      </c>
      <c r="B37" s="54"/>
      <c r="C37" s="157"/>
      <c r="D37" s="319">
        <f>+PSSA3_7101!D37</f>
        <v>0</v>
      </c>
      <c r="E37" s="159">
        <f>+C37*D37</f>
        <v>0</v>
      </c>
      <c r="F37" s="246">
        <f>+C37+E37</f>
        <v>0</v>
      </c>
      <c r="G37" s="235"/>
      <c r="H37" s="161">
        <f>+(G37*D37)+G37</f>
        <v>0</v>
      </c>
      <c r="I37" s="207">
        <f>+F37-H37</f>
        <v>0</v>
      </c>
    </row>
    <row r="38" spans="1:10">
      <c r="A38" s="211" t="s">
        <v>22</v>
      </c>
      <c r="B38" s="54"/>
      <c r="C38" s="157"/>
      <c r="D38" s="319">
        <f>+PSSA3_7101!D38</f>
        <v>0</v>
      </c>
      <c r="E38" s="159">
        <f>+C38*D38</f>
        <v>0</v>
      </c>
      <c r="F38" s="246">
        <f>+C38+E38</f>
        <v>0</v>
      </c>
      <c r="G38" s="235"/>
      <c r="H38" s="161">
        <f>+(G38*D38)+G38</f>
        <v>0</v>
      </c>
      <c r="I38" s="207">
        <f>+F38-H38</f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+PSSA3_7101!D40</f>
        <v>0</v>
      </c>
      <c r="E40" s="159">
        <f t="shared" ref="E40:E46" si="6">+C40*D40</f>
        <v>0</v>
      </c>
      <c r="F40" s="246">
        <f t="shared" ref="F40:F46" si="7">+C40+E40</f>
        <v>0</v>
      </c>
      <c r="G40" s="235"/>
      <c r="H40" s="161">
        <f t="shared" ref="H40:H46" si="8">+(G40*D40)+G40</f>
        <v>0</v>
      </c>
      <c r="I40" s="207">
        <f t="shared" ref="I40:I46" si="9">+F40-H40</f>
        <v>0</v>
      </c>
    </row>
    <row r="41" spans="1:10">
      <c r="A41" s="211" t="s">
        <v>25</v>
      </c>
      <c r="B41" s="54"/>
      <c r="C41" s="157"/>
      <c r="D41" s="319">
        <f>+PSSA3_7101!D41</f>
        <v>0</v>
      </c>
      <c r="E41" s="159">
        <f t="shared" si="6"/>
        <v>0</v>
      </c>
      <c r="F41" s="246">
        <f t="shared" si="7"/>
        <v>0</v>
      </c>
      <c r="G41" s="235"/>
      <c r="H41" s="161">
        <f t="shared" si="8"/>
        <v>0</v>
      </c>
      <c r="I41" s="207">
        <f t="shared" si="9"/>
        <v>0</v>
      </c>
    </row>
    <row r="42" spans="1:10">
      <c r="A42" s="211" t="s">
        <v>26</v>
      </c>
      <c r="B42" s="54"/>
      <c r="C42" s="157"/>
      <c r="D42" s="319">
        <f>+PSSA3_7101!D42</f>
        <v>0</v>
      </c>
      <c r="E42" s="159">
        <f t="shared" si="6"/>
        <v>0</v>
      </c>
      <c r="F42" s="246">
        <f t="shared" si="7"/>
        <v>0</v>
      </c>
      <c r="G42" s="235"/>
      <c r="H42" s="161">
        <f t="shared" si="8"/>
        <v>0</v>
      </c>
      <c r="I42" s="207">
        <f t="shared" si="9"/>
        <v>0</v>
      </c>
    </row>
    <row r="43" spans="1:10">
      <c r="A43" s="211" t="s">
        <v>27</v>
      </c>
      <c r="B43" s="54"/>
      <c r="C43" s="157"/>
      <c r="D43" s="319">
        <f>+PSSA3_7101!D43</f>
        <v>0</v>
      </c>
      <c r="E43" s="159">
        <f t="shared" si="6"/>
        <v>0</v>
      </c>
      <c r="F43" s="246">
        <f t="shared" si="7"/>
        <v>0</v>
      </c>
      <c r="G43" s="235"/>
      <c r="H43" s="161">
        <f t="shared" si="8"/>
        <v>0</v>
      </c>
      <c r="I43" s="207">
        <f t="shared" si="9"/>
        <v>0</v>
      </c>
    </row>
    <row r="44" spans="1:10">
      <c r="A44" s="211" t="s">
        <v>28</v>
      </c>
      <c r="B44" s="54"/>
      <c r="C44" s="157"/>
      <c r="D44" s="319">
        <f>+PSSA3_7101!D44</f>
        <v>0</v>
      </c>
      <c r="E44" s="159">
        <f t="shared" si="6"/>
        <v>0</v>
      </c>
      <c r="F44" s="246">
        <f t="shared" si="7"/>
        <v>0</v>
      </c>
      <c r="G44" s="235"/>
      <c r="H44" s="161">
        <f t="shared" si="8"/>
        <v>0</v>
      </c>
      <c r="I44" s="207">
        <f t="shared" si="9"/>
        <v>0</v>
      </c>
    </row>
    <row r="45" spans="1:10">
      <c r="A45" s="211" t="s">
        <v>29</v>
      </c>
      <c r="B45" s="54"/>
      <c r="C45" s="157"/>
      <c r="D45" s="319">
        <f>+PSSA3_7101!D45</f>
        <v>0</v>
      </c>
      <c r="E45" s="159">
        <f t="shared" si="6"/>
        <v>0</v>
      </c>
      <c r="F45" s="246">
        <f t="shared" si="7"/>
        <v>0</v>
      </c>
      <c r="G45" s="235"/>
      <c r="H45" s="161">
        <f t="shared" si="8"/>
        <v>0</v>
      </c>
      <c r="I45" s="207">
        <f t="shared" si="9"/>
        <v>0</v>
      </c>
    </row>
    <row r="46" spans="1:10">
      <c r="A46" s="197" t="s">
        <v>30</v>
      </c>
      <c r="B46" s="32"/>
      <c r="C46" s="157"/>
      <c r="D46" s="319">
        <f>+PSSA3_7101!D46</f>
        <v>0</v>
      </c>
      <c r="E46" s="159">
        <f t="shared" si="6"/>
        <v>0</v>
      </c>
      <c r="F46" s="246">
        <f t="shared" si="7"/>
        <v>0</v>
      </c>
      <c r="G46" s="235"/>
      <c r="H46" s="161">
        <f t="shared" si="8"/>
        <v>0</v>
      </c>
      <c r="I46" s="207">
        <f t="shared" si="9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47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7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F35" sqref="F35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+Progetto!E9</f>
        <v>0</v>
      </c>
      <c r="D3" s="335"/>
      <c r="E3" s="336"/>
      <c r="F3" s="337" t="s">
        <v>43</v>
      </c>
      <c r="G3" s="338">
        <f>+PSSA3_7101!F3</f>
        <v>0</v>
      </c>
      <c r="H3" s="339"/>
      <c r="I3" s="335"/>
      <c r="J3" s="340"/>
    </row>
    <row r="4" spans="2:10">
      <c r="B4" s="299" t="s">
        <v>147</v>
      </c>
      <c r="C4" s="302">
        <f>+Progetto!E10</f>
        <v>0</v>
      </c>
      <c r="D4" s="342" t="s">
        <v>169</v>
      </c>
      <c r="E4" s="343"/>
      <c r="F4" s="24" t="s">
        <v>3</v>
      </c>
      <c r="G4" s="790"/>
      <c r="H4" s="791"/>
      <c r="I4" s="791"/>
      <c r="J4" s="792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790"/>
      <c r="H5" s="791"/>
      <c r="I5" s="791"/>
      <c r="J5" s="792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793"/>
      <c r="F7" s="794"/>
      <c r="G7" s="794"/>
      <c r="H7" s="794"/>
      <c r="I7" s="794"/>
      <c r="J7" s="795"/>
    </row>
    <row r="8" spans="2:10">
      <c r="B8" s="351"/>
      <c r="C8" s="352"/>
      <c r="D8" s="353"/>
      <c r="E8" s="796"/>
      <c r="F8" s="797"/>
      <c r="G8" s="797"/>
      <c r="H8" s="797"/>
      <c r="I8" s="797"/>
      <c r="J8" s="798"/>
    </row>
    <row r="9" spans="2:10">
      <c r="B9" s="344"/>
      <c r="C9" s="346"/>
      <c r="D9" s="354"/>
      <c r="E9" s="605" t="s">
        <v>199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+PSSA3_7101!A12</f>
        <v>0</v>
      </c>
      <c r="C12" s="372"/>
      <c r="D12" s="373"/>
      <c r="E12" s="465">
        <f>+PSSA3_7101!D12+PSSA3_7102!D12+PSSA3_7103!D12+PSSA3_7104!D12</f>
        <v>0</v>
      </c>
      <c r="F12" s="465">
        <f>+PSSA3_7101!E12</f>
        <v>0</v>
      </c>
      <c r="G12" s="376">
        <f>+E12*F12</f>
        <v>0</v>
      </c>
      <c r="H12" s="480">
        <f>+PSSA3_7101!G12+PSSA3_7102!G12+PSSA3_7103!G12+PSSA3_7104!G12</f>
        <v>0</v>
      </c>
      <c r="I12" s="492">
        <f>+H12*F12</f>
        <v>0</v>
      </c>
      <c r="J12" s="379">
        <f>+G12-I12</f>
        <v>0</v>
      </c>
    </row>
    <row r="13" spans="2:10">
      <c r="B13" s="465">
        <f>+PSSA3_7101!A13</f>
        <v>0</v>
      </c>
      <c r="C13" s="372"/>
      <c r="D13" s="373"/>
      <c r="E13" s="465">
        <f>+PSSA3_7101!D13+PSSA3_7102!D13+PSSA3_7103!D13+PSSA3_7104!D13</f>
        <v>0</v>
      </c>
      <c r="F13" s="465">
        <f>+PSSA3_7101!E13</f>
        <v>0</v>
      </c>
      <c r="G13" s="376">
        <f t="shared" ref="G13:G23" si="0">+E13*F13</f>
        <v>0</v>
      </c>
      <c r="H13" s="480">
        <f>+PSSA3_7101!G13+PSSA3_7102!G13+PSSA3_7103!G13+PSSA3_7104!G13</f>
        <v>0</v>
      </c>
      <c r="I13" s="492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+PSSA3_7101!A14</f>
        <v>0</v>
      </c>
      <c r="C14" s="372"/>
      <c r="D14" s="373"/>
      <c r="E14" s="465">
        <f>+PSSA3_7101!D14+PSSA3_7102!D14+PSSA3_7103!D14+PSSA3_7104!D14</f>
        <v>0</v>
      </c>
      <c r="F14" s="465">
        <f>+PSSA3_7101!E14</f>
        <v>0</v>
      </c>
      <c r="G14" s="376">
        <f t="shared" si="0"/>
        <v>0</v>
      </c>
      <c r="H14" s="480">
        <f>+PSSA3_7101!G14+PSSA3_7102!G14+PSSA3_7103!G14+PSSA3_7104!G14</f>
        <v>0</v>
      </c>
      <c r="I14" s="492">
        <f t="shared" si="1"/>
        <v>0</v>
      </c>
      <c r="J14" s="379">
        <f t="shared" si="2"/>
        <v>0</v>
      </c>
    </row>
    <row r="15" spans="2:10">
      <c r="B15" s="465">
        <f>+PSSA3_7101!A15</f>
        <v>0</v>
      </c>
      <c r="C15" s="372"/>
      <c r="D15" s="373"/>
      <c r="E15" s="465">
        <f>+PSSA3_7101!D15+PSSA3_7102!D15+PSSA3_7103!D15+PSSA3_7104!D15</f>
        <v>0</v>
      </c>
      <c r="F15" s="465">
        <f>+PSSA3_7101!E15</f>
        <v>0</v>
      </c>
      <c r="G15" s="376">
        <f t="shared" si="0"/>
        <v>0</v>
      </c>
      <c r="H15" s="480">
        <f>+PSSA3_7101!G15+PSSA3_7102!G15+PSSA3_7103!G15+PSSA3_7104!G15</f>
        <v>0</v>
      </c>
      <c r="I15" s="492">
        <f t="shared" si="1"/>
        <v>0</v>
      </c>
      <c r="J15" s="379">
        <f t="shared" si="2"/>
        <v>0</v>
      </c>
    </row>
    <row r="16" spans="2:10">
      <c r="B16" s="465">
        <f>+PSSA3_7101!A16</f>
        <v>0</v>
      </c>
      <c r="C16" s="372"/>
      <c r="D16" s="373"/>
      <c r="E16" s="465">
        <f>+PSSA3_7101!D16+PSSA3_7102!D16+PSSA3_7103!D16+PSSA3_7104!D16</f>
        <v>0</v>
      </c>
      <c r="F16" s="465">
        <f>+PSSA3_7101!E16</f>
        <v>0</v>
      </c>
      <c r="G16" s="376">
        <f t="shared" si="0"/>
        <v>0</v>
      </c>
      <c r="H16" s="480">
        <f>+PSSA3_7101!G16+PSSA3_7102!G16+PSSA3_7103!G16+PSSA3_7104!G16</f>
        <v>0</v>
      </c>
      <c r="I16" s="492">
        <f t="shared" si="1"/>
        <v>0</v>
      </c>
      <c r="J16" s="379">
        <f t="shared" si="2"/>
        <v>0</v>
      </c>
    </row>
    <row r="17" spans="2:10">
      <c r="B17" s="465">
        <f>+PSSA3_7101!A17</f>
        <v>0</v>
      </c>
      <c r="C17" s="372"/>
      <c r="D17" s="373"/>
      <c r="E17" s="465">
        <f>+PSSA3_7101!D17+PSSA3_7102!D17+PSSA3_7103!D17+PSSA3_7104!D17</f>
        <v>0</v>
      </c>
      <c r="F17" s="465">
        <f>+PSSA3_7101!E17</f>
        <v>0</v>
      </c>
      <c r="G17" s="376">
        <f t="shared" si="0"/>
        <v>0</v>
      </c>
      <c r="H17" s="480">
        <f>+PSSA3_7101!G17+PSSA3_7102!G17+PSSA3_7103!G17+PSSA3_7104!G17</f>
        <v>0</v>
      </c>
      <c r="I17" s="492">
        <f t="shared" si="1"/>
        <v>0</v>
      </c>
      <c r="J17" s="379">
        <f t="shared" si="2"/>
        <v>0</v>
      </c>
    </row>
    <row r="18" spans="2:10">
      <c r="B18" s="465">
        <f>+PSSA3_7101!A18</f>
        <v>0</v>
      </c>
      <c r="C18" s="372"/>
      <c r="D18" s="373"/>
      <c r="E18" s="465">
        <f>+PSSA3_7101!D18+PSSA3_7102!D18+PSSA3_7103!D18+PSSA3_7104!D18</f>
        <v>0</v>
      </c>
      <c r="F18" s="465">
        <f>+PSSA3_7101!E18</f>
        <v>0</v>
      </c>
      <c r="G18" s="376">
        <f t="shared" si="0"/>
        <v>0</v>
      </c>
      <c r="H18" s="480">
        <f>+PSSA3_7101!G18+PSSA3_7102!G18+PSSA3_7103!G18+PSSA3_7104!G18</f>
        <v>0</v>
      </c>
      <c r="I18" s="492">
        <f t="shared" si="1"/>
        <v>0</v>
      </c>
      <c r="J18" s="379">
        <f t="shared" si="2"/>
        <v>0</v>
      </c>
    </row>
    <row r="19" spans="2:10">
      <c r="B19" s="465">
        <f>+PSSA3_7101!A19</f>
        <v>0</v>
      </c>
      <c r="C19" s="372"/>
      <c r="D19" s="373"/>
      <c r="E19" s="465">
        <f>+PSSA3_7101!D19+PSSA3_7102!D19+PSSA3_7103!D19+PSSA3_7104!D19</f>
        <v>0</v>
      </c>
      <c r="F19" s="465">
        <f>+PSSA3_7101!E19</f>
        <v>0</v>
      </c>
      <c r="G19" s="376">
        <f t="shared" si="0"/>
        <v>0</v>
      </c>
      <c r="H19" s="480">
        <f>+PSSA3_7101!G19+PSSA3_7102!G19+PSSA3_7103!G19+PSSA3_7104!G19</f>
        <v>0</v>
      </c>
      <c r="I19" s="492">
        <f t="shared" si="1"/>
        <v>0</v>
      </c>
      <c r="J19" s="379">
        <f t="shared" si="2"/>
        <v>0</v>
      </c>
    </row>
    <row r="20" spans="2:10">
      <c r="B20" s="465">
        <f>+PSSA3_7101!A20</f>
        <v>0</v>
      </c>
      <c r="C20" s="372"/>
      <c r="D20" s="373"/>
      <c r="E20" s="465">
        <f>+PSSA3_7101!D20+PSSA3_7102!D20+PSSA3_7103!D20+PSSA3_7104!D20</f>
        <v>0</v>
      </c>
      <c r="F20" s="465">
        <f>+PSSA3_7101!E20</f>
        <v>0</v>
      </c>
      <c r="G20" s="376">
        <f t="shared" si="0"/>
        <v>0</v>
      </c>
      <c r="H20" s="480">
        <f>+PSSA3_7101!G20+PSSA3_7102!G20+PSSA3_7103!G20+PSSA3_7104!G20</f>
        <v>0</v>
      </c>
      <c r="I20" s="492">
        <f t="shared" si="1"/>
        <v>0</v>
      </c>
      <c r="J20" s="379">
        <f t="shared" si="2"/>
        <v>0</v>
      </c>
    </row>
    <row r="21" spans="2:10">
      <c r="B21" s="465">
        <f>+PSSA3_7101!A21</f>
        <v>0</v>
      </c>
      <c r="C21" s="372"/>
      <c r="D21" s="373"/>
      <c r="E21" s="465">
        <f>+PSSA3_7101!D21+PSSA3_7102!D21+PSSA3_7103!D21+PSSA3_7104!D21</f>
        <v>0</v>
      </c>
      <c r="F21" s="465">
        <f>+PSSA3_7101!E21</f>
        <v>0</v>
      </c>
      <c r="G21" s="376">
        <f t="shared" si="0"/>
        <v>0</v>
      </c>
      <c r="H21" s="480">
        <f>+PSSA3_7101!G21+PSSA3_7102!G21+PSSA3_7103!G21+PSSA3_7104!G21</f>
        <v>0</v>
      </c>
      <c r="I21" s="492">
        <f t="shared" si="1"/>
        <v>0</v>
      </c>
      <c r="J21" s="379">
        <f t="shared" si="2"/>
        <v>0</v>
      </c>
    </row>
    <row r="22" spans="2:10">
      <c r="B22" s="465">
        <f>+PSSA3_7101!A22</f>
        <v>0</v>
      </c>
      <c r="C22" s="372"/>
      <c r="D22" s="373"/>
      <c r="E22" s="465">
        <f>+PSSA3_7101!D22+PSSA3_7102!D22+PSSA3_7103!D22+PSSA3_7104!D22</f>
        <v>0</v>
      </c>
      <c r="F22" s="465">
        <f>+PSSA3_7101!E22</f>
        <v>0</v>
      </c>
      <c r="G22" s="376">
        <f t="shared" si="0"/>
        <v>0</v>
      </c>
      <c r="H22" s="480">
        <f>+PSSA3_7101!G22+PSSA3_7102!G22+PSSA3_7103!G22+PSSA3_7104!G22</f>
        <v>0</v>
      </c>
      <c r="I22" s="492">
        <f t="shared" si="1"/>
        <v>0</v>
      </c>
      <c r="J22" s="379">
        <f t="shared" si="2"/>
        <v>0</v>
      </c>
    </row>
    <row r="23" spans="2:10">
      <c r="B23" s="465">
        <f>+PSSA3_7101!A23</f>
        <v>0</v>
      </c>
      <c r="C23" s="372"/>
      <c r="D23" s="373"/>
      <c r="E23" s="465">
        <f>+PSSA3_7101!D23+PSSA3_7102!D23+PSSA3_7103!D23+PSSA3_7104!D23</f>
        <v>0</v>
      </c>
      <c r="F23" s="465">
        <f>+PSSA3_7101!E23</f>
        <v>0</v>
      </c>
      <c r="G23" s="376">
        <f t="shared" si="0"/>
        <v>0</v>
      </c>
      <c r="H23" s="480">
        <f>+PSSA3_7101!G23+PSSA3_7102!G23+PSSA3_7103!G23+PSSA3_7104!G23</f>
        <v>0</v>
      </c>
      <c r="I23" s="492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496">
        <f>SUM(H12:H23)</f>
        <v>0</v>
      </c>
      <c r="I24" s="496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469"/>
      <c r="I25" s="469"/>
      <c r="J25" s="391"/>
    </row>
    <row r="26" spans="2:10">
      <c r="B26" s="465">
        <f>+PSSA3_1101!A26</f>
        <v>0</v>
      </c>
      <c r="C26" s="465">
        <f>+PSSA3_1101!B26</f>
        <v>0</v>
      </c>
      <c r="D26" s="465" t="str">
        <f>+PSSA3_7101!C26</f>
        <v>depreciation</v>
      </c>
      <c r="E26" s="465">
        <f>+PSSA3_7101!D26+PSSA3_7102!D26+PSSA3_7103!D26+PSSA3_7104!D26</f>
        <v>0</v>
      </c>
      <c r="F26" s="393">
        <v>0</v>
      </c>
      <c r="G26" s="465">
        <f>+PSSA3_7101!F26+PSSA3_7102!F26+PSSA3_7103!F26+PSSA3_7104!F26</f>
        <v>0</v>
      </c>
      <c r="H26" s="480">
        <f>+PSSA3_7101!G26+PSSA3_7102!G26+PSSA3_7103!G26+PSSA3_7104!G26</f>
        <v>0</v>
      </c>
      <c r="I26" s="480">
        <f>+PSSA3_7101!H26+PSSA3_7102!H26+PSSA3_7103!H26+PSSA3_7104!H26</f>
        <v>0</v>
      </c>
      <c r="J26" s="379">
        <f t="shared" ref="J26:J31" si="3">+G26-I26</f>
        <v>0</v>
      </c>
    </row>
    <row r="27" spans="2:10">
      <c r="B27" s="465">
        <f>+PSSA3_1101!A27</f>
        <v>0</v>
      </c>
      <c r="C27" s="465">
        <f>+PSSA3_1101!B27</f>
        <v>0</v>
      </c>
      <c r="D27" s="465" t="str">
        <f>+PSSA3_7101!C27</f>
        <v>depreciation</v>
      </c>
      <c r="E27" s="465">
        <f>+PSSA3_7101!D27+PSSA3_7102!D27+PSSA3_7103!D27+PSSA3_7104!D27</f>
        <v>0</v>
      </c>
      <c r="F27" s="397">
        <v>0</v>
      </c>
      <c r="G27" s="465">
        <f>+PSSA3_7101!F27+PSSA3_7102!F27+PSSA3_7103!F27+PSSA3_7104!F27</f>
        <v>0</v>
      </c>
      <c r="H27" s="480">
        <f>+PSSA3_7101!G27+PSSA3_7102!G27+PSSA3_7103!G27+PSSA3_7104!G27</f>
        <v>0</v>
      </c>
      <c r="I27" s="480">
        <f>+PSSA3_7101!H27+PSSA3_7102!H27+PSSA3_7103!H27+PSSA3_7104!H27</f>
        <v>0</v>
      </c>
      <c r="J27" s="379">
        <f t="shared" si="3"/>
        <v>0</v>
      </c>
    </row>
    <row r="28" spans="2:10">
      <c r="B28" s="465">
        <f>+PSSA3_1101!A28</f>
        <v>0</v>
      </c>
      <c r="C28" s="465">
        <f>+PSSA3_1101!B28</f>
        <v>0</v>
      </c>
      <c r="D28" s="465" t="str">
        <f>+PSSA3_7101!C28</f>
        <v>depreciation</v>
      </c>
      <c r="E28" s="465">
        <f>+PSSA3_7101!D28+PSSA3_7102!D28+PSSA3_7103!D28+PSSA3_7104!D28</f>
        <v>0</v>
      </c>
      <c r="F28" s="397">
        <v>0</v>
      </c>
      <c r="G28" s="465">
        <f>+PSSA3_7101!F28+PSSA3_7102!F28+PSSA3_7103!F28+PSSA3_7104!F28</f>
        <v>0</v>
      </c>
      <c r="H28" s="480">
        <f>+PSSA3_7101!G28+PSSA3_7102!G28+PSSA3_7103!G28+PSSA3_7104!G28</f>
        <v>0</v>
      </c>
      <c r="I28" s="480">
        <f>+PSSA3_7101!H28+PSSA3_7102!H28+PSSA3_7103!H28+PSSA3_7104!H28</f>
        <v>0</v>
      </c>
      <c r="J28" s="379">
        <f t="shared" si="3"/>
        <v>0</v>
      </c>
    </row>
    <row r="29" spans="2:10">
      <c r="B29" s="465">
        <f>+PSSA3_1101!A29</f>
        <v>0</v>
      </c>
      <c r="C29" s="465">
        <f>+PSSA3_1101!B29</f>
        <v>0</v>
      </c>
      <c r="D29" s="465" t="str">
        <f>+PSSA3_7101!C29</f>
        <v>depreciation</v>
      </c>
      <c r="E29" s="465">
        <f>+PSSA3_7101!D29+PSSA3_7102!D29+PSSA3_7103!D29+PSSA3_7104!D29</f>
        <v>0</v>
      </c>
      <c r="F29" s="397">
        <v>0</v>
      </c>
      <c r="G29" s="465">
        <f>+PSSA3_7101!F29+PSSA3_7102!F29+PSSA3_7103!F29+PSSA3_7104!F29</f>
        <v>0</v>
      </c>
      <c r="H29" s="480">
        <f>+PSSA3_7101!G29+PSSA3_7102!G29+PSSA3_7103!G29+PSSA3_7104!G29</f>
        <v>0</v>
      </c>
      <c r="I29" s="480">
        <f>+PSSA3_7101!H29+PSSA3_7102!H29+PSSA3_7103!H29+PSSA3_7104!H29</f>
        <v>0</v>
      </c>
      <c r="J29" s="379">
        <f t="shared" si="3"/>
        <v>0</v>
      </c>
    </row>
    <row r="30" spans="2:10">
      <c r="B30" s="465">
        <f>+PSSA3_1101!A30</f>
        <v>0</v>
      </c>
      <c r="C30" s="465">
        <f>+PSSA3_1101!B30</f>
        <v>0</v>
      </c>
      <c r="D30" s="465" t="str">
        <f>+PSSA3_7101!C30</f>
        <v>depreciation</v>
      </c>
      <c r="E30" s="465">
        <f>+PSSA3_7101!D30+PSSA3_7102!D30+PSSA3_7103!D30+PSSA3_7104!D30</f>
        <v>0</v>
      </c>
      <c r="F30" s="397">
        <v>0</v>
      </c>
      <c r="G30" s="465">
        <f>+PSSA3_7101!F30+PSSA3_7102!F30+PSSA3_7103!F30+PSSA3_7104!F30</f>
        <v>0</v>
      </c>
      <c r="H30" s="480">
        <f>+PSSA3_7101!G30+PSSA3_7102!G30+PSSA3_7103!G30+PSSA3_7104!G30</f>
        <v>0</v>
      </c>
      <c r="I30" s="480">
        <f>+PSSA3_7101!H30+PSSA3_7102!H30+PSSA3_7103!H30+PSSA3_7104!H30</f>
        <v>0</v>
      </c>
      <c r="J30" s="379">
        <f t="shared" si="3"/>
        <v>0</v>
      </c>
    </row>
    <row r="31" spans="2:10">
      <c r="B31" s="465">
        <f>+PSSA3_1101!A31</f>
        <v>0</v>
      </c>
      <c r="C31" s="465">
        <f>+PSSA3_1101!B31</f>
        <v>0</v>
      </c>
      <c r="D31" s="465" t="str">
        <f>+PSSA3_7101!C31</f>
        <v>depreciation</v>
      </c>
      <c r="E31" s="465">
        <f>+PSSA3_7101!D31+PSSA3_7102!D31+PSSA3_7103!D31+PSSA3_7104!D31</f>
        <v>0</v>
      </c>
      <c r="F31" s="399">
        <v>0</v>
      </c>
      <c r="G31" s="465">
        <f>+PSSA3_7101!F31+PSSA3_7102!F31+PSSA3_7103!F31+PSSA3_7104!F31</f>
        <v>0</v>
      </c>
      <c r="H31" s="480">
        <f>+PSSA3_7101!G31+PSSA3_7102!G31+PSSA3_7103!G31+PSSA3_7104!G31</f>
        <v>0</v>
      </c>
      <c r="I31" s="480">
        <f>+PSSA3_7101!H31+PSSA3_7102!H31+PSSA3_7103!H31+PSSA3_7104!H31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465"/>
      <c r="H32" s="482"/>
      <c r="I32" s="482"/>
      <c r="J32" s="481" t="s">
        <v>44</v>
      </c>
    </row>
    <row r="33" spans="2:14">
      <c r="B33" s="344" t="s">
        <v>38</v>
      </c>
      <c r="C33" s="349"/>
      <c r="D33" s="390"/>
      <c r="E33" s="390"/>
      <c r="F33" s="383"/>
      <c r="G33" s="491">
        <f>SUM(G26:G32)</f>
        <v>0</v>
      </c>
      <c r="H33" s="483">
        <f>SUM(H26:H32)</f>
        <v>0</v>
      </c>
      <c r="I33" s="483">
        <f>SUM(I26:I32)</f>
        <v>0</v>
      </c>
      <c r="J33" s="484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65">
        <f>+PSSA3_1101!F34+PSSA3_1102!F34+PSSA3_1103!F34+PSSA3_1104!F34</f>
        <v>0</v>
      </c>
      <c r="H34" s="485"/>
      <c r="I34" s="472"/>
      <c r="J34" s="486"/>
      <c r="K34" s="53"/>
    </row>
    <row r="35" spans="2:14">
      <c r="B35" s="334" t="s">
        <v>19</v>
      </c>
      <c r="C35" s="336"/>
      <c r="D35" s="465">
        <f>+PSSA3_7101!C35+PSSA3_7102!C35+PSSA3_7103!C35+PSSA3_7104!C35</f>
        <v>0</v>
      </c>
      <c r="E35" s="412">
        <f>+PSSA3_7101!D35</f>
        <v>0</v>
      </c>
      <c r="F35" s="465">
        <f>+PSSA3_7101!E35+PSSA3_7102!E35+PSSA3_7103!E35+PSSA3_7104!E35</f>
        <v>0</v>
      </c>
      <c r="G35" s="465">
        <f>+PSSA3_7101!F35+PSSA3_7102!F35+PSSA3_7103!F35+PSSA3_7104!F35</f>
        <v>0</v>
      </c>
      <c r="H35" s="480">
        <f>+PSSA3_7101!G35+PSSA3_7102!G35+PSSA3_7103!G35+PSSA3_7104!G35</f>
        <v>0</v>
      </c>
      <c r="I35" s="480">
        <f>+PSSA3_7101!H35+PSSA3_7102!H35+PSSA3_7103!H35+PSSA3_7104!H35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465">
        <f>+PSSA3_7101!C36+PSSA3_7102!C36+PSSA3_7103!C36+PSSA3_7104!C36</f>
        <v>0</v>
      </c>
      <c r="E36" s="412">
        <f>+PSSA3_7101!D36</f>
        <v>0</v>
      </c>
      <c r="F36" s="465">
        <f>+PSSA3_7101!E36+PSSA3_7102!E36+PSSA3_7103!E36+PSSA3_7104!E36</f>
        <v>0</v>
      </c>
      <c r="G36" s="465">
        <f>+PSSA3_7101!F36+PSSA3_7102!F36+PSSA3_7103!F36+PSSA3_7104!F36</f>
        <v>0</v>
      </c>
      <c r="H36" s="480">
        <f>+PSSA3_7101!G36+PSSA3_7102!G36+PSSA3_7103!G36+PSSA3_7104!G36</f>
        <v>0</v>
      </c>
      <c r="I36" s="480">
        <f>+PSSA3_7101!H36+PSSA3_7102!H36+PSSA3_7103!H36+PSSA3_7104!H36</f>
        <v>0</v>
      </c>
      <c r="J36" s="379">
        <f t="shared" si="4"/>
        <v>0</v>
      </c>
    </row>
    <row r="37" spans="2:14">
      <c r="B37" s="341" t="s">
        <v>21</v>
      </c>
      <c r="C37" s="413"/>
      <c r="D37" s="465">
        <f>+PSSA3_7101!C37+PSSA3_7102!C37+PSSA3_7103!C37+PSSA3_7104!C37</f>
        <v>0</v>
      </c>
      <c r="E37" s="412">
        <f>+PSSA3_7101!D37</f>
        <v>0</v>
      </c>
      <c r="F37" s="465">
        <f>+PSSA3_7101!E37+PSSA3_7102!E37+PSSA3_7103!E37+PSSA3_7104!E37</f>
        <v>0</v>
      </c>
      <c r="G37" s="465">
        <f>+PSSA3_7101!F37+PSSA3_7102!F37+PSSA3_7103!F37+PSSA3_7104!F37</f>
        <v>0</v>
      </c>
      <c r="H37" s="480">
        <f>+PSSA3_7101!G37+PSSA3_7102!G37+PSSA3_7103!G37+PSSA3_7104!G37</f>
        <v>0</v>
      </c>
      <c r="I37" s="480">
        <f>+PSSA3_7101!H37+PSSA3_7102!H37+PSSA3_7103!H37+PSSA3_7104!H37</f>
        <v>0</v>
      </c>
      <c r="J37" s="379">
        <f t="shared" si="4"/>
        <v>0</v>
      </c>
    </row>
    <row r="38" spans="2:14">
      <c r="B38" s="341" t="s">
        <v>22</v>
      </c>
      <c r="C38" s="413"/>
      <c r="D38" s="465">
        <f>+PSSA3_7101!C38+PSSA3_7102!C38+PSSA3_7103!C38+PSSA3_7104!C38</f>
        <v>0</v>
      </c>
      <c r="E38" s="412">
        <f>+PSSA3_7101!D38</f>
        <v>0</v>
      </c>
      <c r="F38" s="465">
        <f>+PSSA3_7101!E38+PSSA3_7102!E38+PSSA3_7103!E38+PSSA3_7104!E38</f>
        <v>0</v>
      </c>
      <c r="G38" s="465">
        <f>+PSSA3_7101!F38+PSSA3_7102!F38+PSSA3_7103!F38+PSSA3_7104!F38</f>
        <v>0</v>
      </c>
      <c r="H38" s="480">
        <f>+PSSA3_7101!G38+PSSA3_7102!G38+PSSA3_7103!G38+PSSA3_7104!G38</f>
        <v>0</v>
      </c>
      <c r="I38" s="480">
        <f>+PSSA3_7101!H38+PSSA3_7102!H38+PSSA3_7103!H38+PSSA3_7104!H38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487"/>
    </row>
    <row r="40" spans="2:14">
      <c r="B40" s="341" t="s">
        <v>24</v>
      </c>
      <c r="C40" s="413"/>
      <c r="D40" s="465">
        <f>+PSSA3_7101!C40+PSSA3_7102!C40+PSSA3_7103!C40+PSSA3_7104!C40</f>
        <v>0</v>
      </c>
      <c r="E40" s="412">
        <f>+PSSA3_7101!D40</f>
        <v>0</v>
      </c>
      <c r="F40" s="465">
        <f>+PSSA3_7101!E40+PSSA3_7102!E40+PSSA3_7103!E40+PSSA3_7104!E40</f>
        <v>0</v>
      </c>
      <c r="G40" s="465">
        <f>+PSSA3_7101!F40+PSSA3_7102!F40+PSSA3_7103!F40+PSSA3_7104!F40</f>
        <v>0</v>
      </c>
      <c r="H40" s="480">
        <f>+PSSA3_7101!G40+PSSA3_7102!G40+PSSA3_7103!G40+PSSA3_7104!G40</f>
        <v>0</v>
      </c>
      <c r="I40" s="480">
        <f>+PSSA3_7101!H40+PSSA3_7102!H40+PSSA3_7103!H40+PSSA3_7104!H40</f>
        <v>0</v>
      </c>
      <c r="J40" s="379">
        <f t="shared" si="4"/>
        <v>0</v>
      </c>
    </row>
    <row r="41" spans="2:14">
      <c r="B41" s="341" t="s">
        <v>25</v>
      </c>
      <c r="C41" s="413"/>
      <c r="D41" s="465">
        <f>+PSSA3_7101!C41+PSSA3_7102!C41+PSSA3_7103!C41+PSSA3_7104!C41</f>
        <v>0</v>
      </c>
      <c r="E41" s="412">
        <f>+PSSA3_7101!D41</f>
        <v>0</v>
      </c>
      <c r="F41" s="465">
        <f>+PSSA3_7101!E41+PSSA3_7102!E41+PSSA3_7103!E41+PSSA3_7104!E41</f>
        <v>0</v>
      </c>
      <c r="G41" s="465">
        <f>+PSSA3_7101!F41+PSSA3_7102!F41+PSSA3_7103!F41+PSSA3_7104!F41</f>
        <v>0</v>
      </c>
      <c r="H41" s="480">
        <f>+PSSA3_7101!G41+PSSA3_7102!G41+PSSA3_7103!G41+PSSA3_7104!G41</f>
        <v>0</v>
      </c>
      <c r="I41" s="480">
        <f>+PSSA3_7101!H41+PSSA3_7102!H41+PSSA3_7103!H41+PSSA3_7104!H41</f>
        <v>0</v>
      </c>
      <c r="J41" s="379">
        <f t="shared" si="4"/>
        <v>0</v>
      </c>
    </row>
    <row r="42" spans="2:14">
      <c r="B42" s="341" t="s">
        <v>26</v>
      </c>
      <c r="C42" s="413"/>
      <c r="D42" s="465">
        <f>+PSSA3_7101!C42+PSSA3_7102!C42+PSSA3_7103!C42+PSSA3_7104!C42</f>
        <v>0</v>
      </c>
      <c r="E42" s="412">
        <f>+PSSA3_7101!D42</f>
        <v>0</v>
      </c>
      <c r="F42" s="465">
        <f>+PSSA3_7101!E42+PSSA3_7102!E42+PSSA3_7103!E42+PSSA3_7104!E42</f>
        <v>0</v>
      </c>
      <c r="G42" s="465">
        <f>+PSSA3_7101!F42+PSSA3_7102!F42+PSSA3_7103!F42+PSSA3_7104!F42</f>
        <v>0</v>
      </c>
      <c r="H42" s="480">
        <f>+PSSA3_7101!G42+PSSA3_7102!G42+PSSA3_7103!G42+PSSA3_7104!G42</f>
        <v>0</v>
      </c>
      <c r="I42" s="480">
        <f>+PSSA3_7101!H42+PSSA3_7102!H42+PSSA3_7103!H42+PSSA3_7104!H42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465">
        <f>+PSSA3_7101!C43+PSSA3_7102!C43+PSSA3_7103!C43+PSSA3_7104!C43</f>
        <v>0</v>
      </c>
      <c r="E43" s="412">
        <f>+PSSA3_7101!D43</f>
        <v>0</v>
      </c>
      <c r="F43" s="465">
        <f>+PSSA3_7101!E43+PSSA3_7102!E43+PSSA3_7103!E43+PSSA3_7104!E43</f>
        <v>0</v>
      </c>
      <c r="G43" s="465">
        <f>+PSSA3_7101!F43+PSSA3_7102!F43+PSSA3_7103!F43+PSSA3_7104!F43</f>
        <v>0</v>
      </c>
      <c r="H43" s="480">
        <f>+PSSA3_7101!G43+PSSA3_7102!G43+PSSA3_7103!G43+PSSA3_7104!G43</f>
        <v>0</v>
      </c>
      <c r="I43" s="480">
        <f>+PSSA3_7101!H43+PSSA3_7102!H43+PSSA3_7103!H43+PSSA3_7104!H43</f>
        <v>0</v>
      </c>
      <c r="J43" s="379">
        <f t="shared" si="4"/>
        <v>0</v>
      </c>
    </row>
    <row r="44" spans="2:14">
      <c r="B44" s="341" t="s">
        <v>28</v>
      </c>
      <c r="C44" s="413"/>
      <c r="D44" s="465">
        <f>+PSSA3_7101!C44+PSSA3_7102!C44+PSSA3_7103!C44+PSSA3_7104!C44</f>
        <v>0</v>
      </c>
      <c r="E44" s="412">
        <f>+PSSA3_7101!D44</f>
        <v>0</v>
      </c>
      <c r="F44" s="465">
        <f>+PSSA3_7101!E44+PSSA3_7102!E44+PSSA3_7103!E44+PSSA3_7104!E44</f>
        <v>0</v>
      </c>
      <c r="G44" s="465">
        <f>+PSSA3_7101!F44+PSSA3_7102!F44+PSSA3_7103!F44+PSSA3_7104!F44</f>
        <v>0</v>
      </c>
      <c r="H44" s="480">
        <f>+PSSA3_7101!G44+PSSA3_7102!G44+PSSA3_7103!G44+PSSA3_7104!G44</f>
        <v>0</v>
      </c>
      <c r="I44" s="480">
        <f>+PSSA3_7101!H44+PSSA3_7102!H44+PSSA3_7103!H44+PSSA3_7104!H44</f>
        <v>0</v>
      </c>
      <c r="J44" s="379">
        <f t="shared" si="4"/>
        <v>0</v>
      </c>
    </row>
    <row r="45" spans="2:14">
      <c r="B45" s="341" t="s">
        <v>29</v>
      </c>
      <c r="C45" s="413"/>
      <c r="D45" s="465">
        <f>+PSSA3_7101!C45+PSSA3_7102!C45+PSSA3_7103!C45+PSSA3_7104!C45</f>
        <v>0</v>
      </c>
      <c r="E45" s="412">
        <f>+PSSA3_7101!D45</f>
        <v>0</v>
      </c>
      <c r="F45" s="465">
        <f>+PSSA3_7101!E45+PSSA3_7102!E45+PSSA3_7103!E45+PSSA3_7104!E45</f>
        <v>0</v>
      </c>
      <c r="G45" s="465">
        <f>+PSSA3_7101!F45+PSSA3_7102!F45+PSSA3_7103!F45+PSSA3_7104!F45</f>
        <v>0</v>
      </c>
      <c r="H45" s="480">
        <f>+PSSA3_7101!G45+PSSA3_7102!G45+PSSA3_7103!G45+PSSA3_7104!G45</f>
        <v>0</v>
      </c>
      <c r="I45" s="480">
        <f>+PSSA3_7101!H45+PSSA3_7102!H45+PSSA3_7103!H45+PSSA3_7104!H45</f>
        <v>0</v>
      </c>
      <c r="J45" s="379">
        <f t="shared" si="4"/>
        <v>0</v>
      </c>
    </row>
    <row r="46" spans="2:14">
      <c r="B46" s="344" t="s">
        <v>30</v>
      </c>
      <c r="C46" s="354"/>
      <c r="D46" s="465">
        <f>+PSSA3_7101!C46+PSSA3_7102!C46+PSSA3_7103!C46+PSSA3_7104!C46</f>
        <v>0</v>
      </c>
      <c r="E46" s="412">
        <f>+PSSA3_7101!D46</f>
        <v>0</v>
      </c>
      <c r="F46" s="465">
        <f>+PSSA3_7101!E46+PSSA3_7102!E46+PSSA3_7103!E46+PSSA3_7104!E46</f>
        <v>0</v>
      </c>
      <c r="G46" s="465">
        <f>+PSSA3_7101!F46+PSSA3_7102!F46+PSSA3_7103!F46+PSSA3_7104!F46</f>
        <v>0</v>
      </c>
      <c r="H46" s="480">
        <f>+PSSA3_7101!G46+PSSA3_7102!G46+PSSA3_7103!G46+PSSA3_7104!G46</f>
        <v>0</v>
      </c>
      <c r="I46" s="480">
        <f>+PSSA3_7101!H46+PSSA3_7102!H46+PSSA3_7103!H46+PSSA3_7104!H46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f>SUM(F35:F46)</f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4.25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94">
        <f>+I24+I33+I47</f>
        <v>0</v>
      </c>
      <c r="J48" s="419">
        <f>+J24+J33+J47</f>
        <v>0</v>
      </c>
    </row>
    <row r="49" spans="2:12" ht="38.25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95"/>
      <c r="J49" s="426"/>
      <c r="L49" s="21" t="s">
        <v>44</v>
      </c>
    </row>
    <row r="50" spans="2:12">
      <c r="B50" s="334" t="s">
        <v>132</v>
      </c>
      <c r="C50" s="336"/>
      <c r="D50" s="465">
        <f>+PSSA3_7101!C50+PSSA3_7102!C50+PSSA3_7103!C50+PSSA3_7104!C50</f>
        <v>0</v>
      </c>
      <c r="E50" s="427" t="str">
        <f>+'[1]PSS-A1_Prime'!G54</f>
        <v>1. LABOUR</v>
      </c>
      <c r="F50" s="428"/>
      <c r="G50" s="465">
        <f>+PSSA3_7101!F50+PSSA3_7102!F50+PSSA3_7103!F50+PSSA3_7104!F50</f>
        <v>0</v>
      </c>
      <c r="H50" s="424"/>
      <c r="I50" s="480">
        <f>+PSSA3_7101!H50+PSSA3_7102!H50+PSSA3_7103!H50+PSSA3_7104!H50</f>
        <v>0</v>
      </c>
      <c r="J50" s="429">
        <f>+G50-I50</f>
        <v>0</v>
      </c>
    </row>
    <row r="51" spans="2:12">
      <c r="B51" s="341" t="s">
        <v>175</v>
      </c>
      <c r="C51" s="413"/>
      <c r="D51" s="465">
        <f>+PSSA3_7101!C51+PSSA3_7102!C51+PSSA3_7103!C51+PSSA3_7104!C51</f>
        <v>0</v>
      </c>
      <c r="E51" s="427">
        <f>+'[1]PSS-A1_Prime'!G55</f>
        <v>0</v>
      </c>
      <c r="F51" s="428"/>
      <c r="G51" s="465">
        <f>+PSSA3_7101!F51+PSSA3_7102!F51+PSSA3_7103!F51+PSSA3_7104!F51</f>
        <v>0</v>
      </c>
      <c r="H51" s="424"/>
      <c r="I51" s="480">
        <f>+PSSA3_7101!H51+PSSA3_7102!H51+PSSA3_7103!H51+PSSA3_7104!H51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80">
        <f>+PSSA3_7101!H52+PSSA3_7102!H52+PSSA3_7103!H52+PSSA3_7104!H52</f>
        <v>0</v>
      </c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5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3">
    <mergeCell ref="G4:J4"/>
    <mergeCell ref="G5:J5"/>
    <mergeCell ref="E7:J8"/>
  </mergeCells>
  <conditionalFormatting sqref="E35:E38 E40:E46">
    <cfRule type="cellIs" dxfId="46" priority="1" stopIfTrue="1" operator="greaterThan">
      <formula>0</formula>
    </cfRule>
  </conditionalFormatting>
  <hyperlinks>
    <hyperlink ref="E9" location="WBS!A1" display="WP 7000"/>
  </hyperlink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6">
    <tabColor rgb="FFFFFF00"/>
    <pageSetUpPr fitToPage="1"/>
  </sheetPr>
  <dimension ref="A1:J62"/>
  <sheetViews>
    <sheetView showGridLines="0" topLeftCell="A2" zoomScale="75" zoomScaleNormal="75" workbookViewId="0">
      <selection activeCell="L35" sqref="L35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7109375" style="21" customWidth="1"/>
    <col min="5" max="5" width="18" style="21" customWidth="1"/>
    <col min="6" max="6" width="24.85546875" style="21" customWidth="1"/>
    <col min="7" max="7" width="16" style="21" customWidth="1"/>
    <col min="8" max="8" width="17" style="21" customWidth="1"/>
    <col min="9" max="9" width="19.285156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+PSSA3_7101!F3</f>
        <v>0</v>
      </c>
      <c r="G3" s="230"/>
      <c r="H3" s="151"/>
      <c r="I3" s="151"/>
    </row>
    <row r="4" spans="1:9" ht="15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39">
        <v>8101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256"/>
      <c r="B12" s="42"/>
      <c r="C12" s="43"/>
      <c r="D12" s="466"/>
      <c r="E12" s="511">
        <f>+PSSA3_7101!E12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 t="shared" ref="I12:I23" si="2">+F12-H12</f>
        <v>0</v>
      </c>
    </row>
    <row r="13" spans="1:9" ht="13.5" customHeight="1">
      <c r="A13" s="256"/>
      <c r="B13" s="42"/>
      <c r="C13" s="43"/>
      <c r="D13" s="466"/>
      <c r="E13" s="511">
        <f>+PSSA3_7101!E13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si="2"/>
        <v>0</v>
      </c>
    </row>
    <row r="14" spans="1:9">
      <c r="A14" s="256"/>
      <c r="B14" s="42"/>
      <c r="C14" s="43"/>
      <c r="D14" s="466"/>
      <c r="E14" s="511">
        <f>+PSSA3_7101!E14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/>
      <c r="B15" s="42"/>
      <c r="C15" s="43"/>
      <c r="D15" s="466"/>
      <c r="E15" s="511">
        <f>+PSSA3_7101!E15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/>
      <c r="B16" s="42"/>
      <c r="C16" s="43"/>
      <c r="D16" s="466"/>
      <c r="E16" s="511">
        <f>+PSSA3_7101!E16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/>
      <c r="B17" s="42"/>
      <c r="C17" s="43"/>
      <c r="D17" s="466"/>
      <c r="E17" s="511">
        <f>+PSSA3_7101!E17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/>
      <c r="B18" s="42"/>
      <c r="C18" s="43"/>
      <c r="D18" s="466"/>
      <c r="E18" s="511">
        <f>+PSSA3_7101!E18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/>
      <c r="B19" s="42"/>
      <c r="C19" s="43"/>
      <c r="D19" s="466"/>
      <c r="E19" s="511">
        <f>+PSSA3_7101!E19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/>
      <c r="B20" s="42"/>
      <c r="C20" s="43"/>
      <c r="D20" s="466"/>
      <c r="E20" s="511">
        <f>+PSSA3_7101!E20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/>
      <c r="B21" s="42"/>
      <c r="C21" s="43"/>
      <c r="D21" s="466"/>
      <c r="E21" s="511">
        <f>+PSSA3_7101!E21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/>
      <c r="B22" s="42"/>
      <c r="C22" s="43"/>
      <c r="D22" s="466"/>
      <c r="E22" s="511">
        <f>+PSSA3_7101!E22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/>
      <c r="B23" s="42"/>
      <c r="C23" s="43"/>
      <c r="D23" s="466"/>
      <c r="E23" s="511">
        <f>+PSSA3_7101!E23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5.5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788"/>
      <c r="B26" s="779"/>
      <c r="C26" s="150" t="str">
        <f>+PSSA3_1101!C26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+PSSA3_1101!C27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+PSSA3_1101!C28</f>
        <v>depreciation</v>
      </c>
      <c r="D28" s="164"/>
      <c r="E28" s="164"/>
      <c r="F28" s="246">
        <f t="shared" si="3"/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+PSSA3_1101!C29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+PSSA3_1101!C30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+PSSA3_1101!C31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+PSSA3_7101!D35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>+F35-H35</f>
        <v>0</v>
      </c>
    </row>
    <row r="36" spans="1:10">
      <c r="A36" s="211" t="s">
        <v>20</v>
      </c>
      <c r="B36" s="54"/>
      <c r="C36" s="157"/>
      <c r="D36" s="319">
        <f>+PSSA3_7101!D36</f>
        <v>0</v>
      </c>
      <c r="E36" s="159">
        <f>+C36*D36</f>
        <v>0</v>
      </c>
      <c r="F36" s="246">
        <f>+C36+E36</f>
        <v>0</v>
      </c>
      <c r="G36" s="235"/>
      <c r="H36" s="161">
        <f>+(G36*D36)+G36</f>
        <v>0</v>
      </c>
      <c r="I36" s="207">
        <f>+F36-H36</f>
        <v>0</v>
      </c>
    </row>
    <row r="37" spans="1:10">
      <c r="A37" s="211" t="s">
        <v>21</v>
      </c>
      <c r="B37" s="54"/>
      <c r="C37" s="157"/>
      <c r="D37" s="319">
        <f>+PSSA3_7101!D37</f>
        <v>0</v>
      </c>
      <c r="E37" s="159">
        <f>+C37*D37</f>
        <v>0</v>
      </c>
      <c r="F37" s="246">
        <f>+C37+E37</f>
        <v>0</v>
      </c>
      <c r="G37" s="235"/>
      <c r="H37" s="161">
        <f>+(G37*D37)+G37</f>
        <v>0</v>
      </c>
      <c r="I37" s="207">
        <f>+F37-H37</f>
        <v>0</v>
      </c>
    </row>
    <row r="38" spans="1:10">
      <c r="A38" s="211" t="s">
        <v>22</v>
      </c>
      <c r="B38" s="54"/>
      <c r="C38" s="157"/>
      <c r="D38" s="319">
        <f>+PSSA3_7101!D38</f>
        <v>0</v>
      </c>
      <c r="E38" s="159">
        <f>+C38*D38</f>
        <v>0</v>
      </c>
      <c r="F38" s="246">
        <f>+C38+E38</f>
        <v>0</v>
      </c>
      <c r="G38" s="235"/>
      <c r="H38" s="161">
        <f>+(G38*D38)+G38</f>
        <v>0</v>
      </c>
      <c r="I38" s="207">
        <f>+F38-H38</f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+PSSA3_7101!D40</f>
        <v>0</v>
      </c>
      <c r="E40" s="159">
        <f t="shared" ref="E40:E46" si="6">+C40*D40</f>
        <v>0</v>
      </c>
      <c r="F40" s="246">
        <f t="shared" ref="F40:F46" si="7">+C40+E40</f>
        <v>0</v>
      </c>
      <c r="G40" s="235"/>
      <c r="H40" s="161">
        <f t="shared" ref="H40:H46" si="8">+(G40*D40)+G40</f>
        <v>0</v>
      </c>
      <c r="I40" s="207">
        <f t="shared" ref="I40:I46" si="9">+F40-H40</f>
        <v>0</v>
      </c>
    </row>
    <row r="41" spans="1:10">
      <c r="A41" s="211" t="s">
        <v>25</v>
      </c>
      <c r="B41" s="54"/>
      <c r="C41" s="157"/>
      <c r="D41" s="319">
        <f>+PSSA3_7101!D41</f>
        <v>0</v>
      </c>
      <c r="E41" s="159">
        <f t="shared" si="6"/>
        <v>0</v>
      </c>
      <c r="F41" s="246">
        <f t="shared" si="7"/>
        <v>0</v>
      </c>
      <c r="G41" s="235"/>
      <c r="H41" s="161">
        <f t="shared" si="8"/>
        <v>0</v>
      </c>
      <c r="I41" s="207">
        <f t="shared" si="9"/>
        <v>0</v>
      </c>
    </row>
    <row r="42" spans="1:10">
      <c r="A42" s="211" t="s">
        <v>26</v>
      </c>
      <c r="B42" s="54"/>
      <c r="C42" s="157"/>
      <c r="D42" s="319">
        <f>+PSSA3_7101!D42</f>
        <v>0</v>
      </c>
      <c r="E42" s="159">
        <f t="shared" si="6"/>
        <v>0</v>
      </c>
      <c r="F42" s="246">
        <f t="shared" si="7"/>
        <v>0</v>
      </c>
      <c r="G42" s="235"/>
      <c r="H42" s="161">
        <f t="shared" si="8"/>
        <v>0</v>
      </c>
      <c r="I42" s="207">
        <f t="shared" si="9"/>
        <v>0</v>
      </c>
    </row>
    <row r="43" spans="1:10">
      <c r="A43" s="211" t="s">
        <v>27</v>
      </c>
      <c r="B43" s="54"/>
      <c r="C43" s="157"/>
      <c r="D43" s="319">
        <f>+PSSA3_7101!D43</f>
        <v>0</v>
      </c>
      <c r="E43" s="159">
        <f t="shared" si="6"/>
        <v>0</v>
      </c>
      <c r="F43" s="246">
        <f t="shared" si="7"/>
        <v>0</v>
      </c>
      <c r="G43" s="235"/>
      <c r="H43" s="161">
        <f t="shared" si="8"/>
        <v>0</v>
      </c>
      <c r="I43" s="207">
        <f t="shared" si="9"/>
        <v>0</v>
      </c>
    </row>
    <row r="44" spans="1:10">
      <c r="A44" s="211" t="s">
        <v>28</v>
      </c>
      <c r="B44" s="54"/>
      <c r="C44" s="157"/>
      <c r="D44" s="319">
        <f>+PSSA3_7101!D44</f>
        <v>0</v>
      </c>
      <c r="E44" s="159">
        <f t="shared" si="6"/>
        <v>0</v>
      </c>
      <c r="F44" s="246">
        <f t="shared" si="7"/>
        <v>0</v>
      </c>
      <c r="G44" s="235"/>
      <c r="H44" s="161">
        <f t="shared" si="8"/>
        <v>0</v>
      </c>
      <c r="I44" s="207">
        <f t="shared" si="9"/>
        <v>0</v>
      </c>
    </row>
    <row r="45" spans="1:10">
      <c r="A45" s="211" t="s">
        <v>29</v>
      </c>
      <c r="B45" s="54"/>
      <c r="C45" s="157"/>
      <c r="D45" s="319">
        <f>+PSSA3_7101!D45</f>
        <v>0</v>
      </c>
      <c r="E45" s="159">
        <f t="shared" si="6"/>
        <v>0</v>
      </c>
      <c r="F45" s="246">
        <f t="shared" si="7"/>
        <v>0</v>
      </c>
      <c r="G45" s="235"/>
      <c r="H45" s="161">
        <f t="shared" si="8"/>
        <v>0</v>
      </c>
      <c r="I45" s="207">
        <f t="shared" si="9"/>
        <v>0</v>
      </c>
    </row>
    <row r="46" spans="1:10">
      <c r="A46" s="197" t="s">
        <v>30</v>
      </c>
      <c r="B46" s="32"/>
      <c r="C46" s="157"/>
      <c r="D46" s="319">
        <f>+PSSA3_7101!D46</f>
        <v>0</v>
      </c>
      <c r="E46" s="159">
        <f t="shared" si="6"/>
        <v>0</v>
      </c>
      <c r="F46" s="246">
        <f t="shared" si="7"/>
        <v>0</v>
      </c>
      <c r="G46" s="235"/>
      <c r="H46" s="161">
        <f t="shared" si="8"/>
        <v>0</v>
      </c>
      <c r="I46" s="207">
        <f t="shared" si="9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40:D46 D35:D38">
    <cfRule type="cellIs" dxfId="45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7" orientation="portrait" r:id="rId1"/>
  <headerFooter alignWithMargins="0">
    <oddFooter>Pagina &amp;P&amp;R&amp;F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">
    <tabColor theme="0" tint="-0.14999847407452621"/>
  </sheetPr>
  <dimension ref="A1:N88"/>
  <sheetViews>
    <sheetView showGridLines="0" topLeftCell="A5" zoomScale="80" zoomScaleNormal="80" workbookViewId="0">
      <selection activeCell="G31" sqref="G31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6.28515625" style="21" customWidth="1"/>
    <col min="4" max="4" width="15.5703125" style="21" customWidth="1"/>
    <col min="5" max="5" width="18.140625" style="21" customWidth="1"/>
    <col min="6" max="6" width="24.42578125" style="21" customWidth="1"/>
    <col min="7" max="7" width="15.85546875" style="21" customWidth="1"/>
    <col min="8" max="8" width="17.140625" style="21" customWidth="1"/>
    <col min="9" max="9" width="17.42578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14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14" ht="15">
      <c r="A2" s="527" t="s">
        <v>0</v>
      </c>
      <c r="B2" s="528"/>
      <c r="C2" s="57" t="s">
        <v>1</v>
      </c>
      <c r="D2" s="529" t="s">
        <v>46</v>
      </c>
      <c r="E2" s="530" t="s">
        <v>2</v>
      </c>
      <c r="F2" s="531">
        <v>1</v>
      </c>
      <c r="G2" s="532"/>
      <c r="H2" s="533" t="s">
        <v>37</v>
      </c>
      <c r="I2" s="534">
        <v>1</v>
      </c>
      <c r="N2" s="21" t="s">
        <v>44</v>
      </c>
    </row>
    <row r="3" spans="1:14" ht="26.25" customHeight="1">
      <c r="A3" s="535" t="s">
        <v>146</v>
      </c>
      <c r="B3" s="301">
        <f>+Progetto!D9</f>
        <v>0</v>
      </c>
      <c r="C3" s="30"/>
      <c r="D3" s="30"/>
      <c r="E3" s="229" t="s">
        <v>43</v>
      </c>
      <c r="F3" s="257"/>
      <c r="G3" s="230"/>
      <c r="H3" s="229" t="s">
        <v>185</v>
      </c>
      <c r="I3" s="151"/>
      <c r="K3" s="21" t="s">
        <v>44</v>
      </c>
    </row>
    <row r="4" spans="1:14" ht="15">
      <c r="A4" s="535" t="s">
        <v>147</v>
      </c>
      <c r="B4" s="302">
        <f>+Progetto!D10</f>
        <v>0</v>
      </c>
      <c r="C4" s="282"/>
      <c r="D4" s="282"/>
      <c r="E4" s="296" t="s">
        <v>3</v>
      </c>
      <c r="F4" s="257"/>
      <c r="G4" s="230"/>
      <c r="H4" s="151"/>
      <c r="I4" s="151"/>
    </row>
    <row r="5" spans="1:14" ht="24" customHeight="1">
      <c r="A5" s="536"/>
      <c r="B5" s="298"/>
      <c r="C5" s="282"/>
      <c r="D5" s="295"/>
      <c r="E5" s="296" t="s">
        <v>4</v>
      </c>
      <c r="F5" s="257"/>
      <c r="G5" s="230"/>
      <c r="H5" s="151"/>
      <c r="I5" s="151"/>
    </row>
    <row r="6" spans="1:14">
      <c r="A6" s="787"/>
      <c r="B6" s="787"/>
      <c r="C6" s="787"/>
      <c r="D6" s="297" t="s">
        <v>5</v>
      </c>
      <c r="E6" s="22"/>
      <c r="F6" s="195"/>
      <c r="G6" s="22"/>
      <c r="H6" s="22"/>
      <c r="I6" s="23"/>
    </row>
    <row r="7" spans="1:14" ht="18" customHeight="1">
      <c r="A7" s="780"/>
      <c r="B7" s="780"/>
      <c r="C7" s="780"/>
      <c r="D7" s="781"/>
      <c r="E7" s="782"/>
      <c r="F7" s="783"/>
      <c r="G7" s="231"/>
      <c r="H7" s="228"/>
      <c r="I7" s="228"/>
    </row>
    <row r="8" spans="1:14">
      <c r="A8" s="537"/>
      <c r="B8" s="30"/>
      <c r="C8" s="31"/>
      <c r="D8" s="784"/>
      <c r="E8" s="785"/>
      <c r="F8" s="786"/>
      <c r="G8" s="231"/>
      <c r="H8" s="228"/>
      <c r="I8" s="228"/>
    </row>
    <row r="9" spans="1:14">
      <c r="A9" s="538"/>
      <c r="B9" s="25"/>
      <c r="C9" s="133" t="s">
        <v>98</v>
      </c>
      <c r="D9" s="607">
        <v>1101</v>
      </c>
      <c r="E9" s="69"/>
      <c r="F9" s="198"/>
      <c r="G9" s="25"/>
      <c r="H9" s="25"/>
      <c r="I9" s="32"/>
    </row>
    <row r="10" spans="1:14">
      <c r="A10" s="53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">
        <v>73</v>
      </c>
      <c r="H10" s="36" t="s">
        <v>71</v>
      </c>
      <c r="I10" s="540" t="s">
        <v>72</v>
      </c>
    </row>
    <row r="11" spans="1:14">
      <c r="A11" s="54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">
        <v>74</v>
      </c>
      <c r="H11" s="41" t="s">
        <v>42</v>
      </c>
      <c r="I11" s="40" t="s">
        <v>42</v>
      </c>
    </row>
    <row r="12" spans="1:14" ht="13.5" customHeight="1">
      <c r="A12" s="542"/>
      <c r="B12" s="42"/>
      <c r="C12" s="43"/>
      <c r="D12" s="258"/>
      <c r="E12" s="146"/>
      <c r="F12" s="243">
        <f t="shared" ref="F12:F23" si="0">+D12*E12</f>
        <v>0</v>
      </c>
      <c r="G12" s="233"/>
      <c r="H12" s="154">
        <f t="shared" ref="H12:H23" si="1">+G12*E12</f>
        <v>0</v>
      </c>
      <c r="I12" s="543">
        <f>+F12-H12</f>
        <v>0</v>
      </c>
    </row>
    <row r="13" spans="1:14" ht="13.5" customHeight="1">
      <c r="A13" s="542"/>
      <c r="B13" s="42"/>
      <c r="C13" s="43"/>
      <c r="D13" s="258"/>
      <c r="E13" s="146"/>
      <c r="F13" s="243">
        <f t="shared" si="0"/>
        <v>0</v>
      </c>
      <c r="G13" s="233"/>
      <c r="H13" s="154">
        <f t="shared" si="1"/>
        <v>0</v>
      </c>
      <c r="I13" s="543">
        <f t="shared" ref="I13:I23" si="2">+F13-H13</f>
        <v>0</v>
      </c>
      <c r="J13" s="21" t="s">
        <v>44</v>
      </c>
    </row>
    <row r="14" spans="1:14">
      <c r="A14" s="542"/>
      <c r="B14" s="42"/>
      <c r="C14" s="43"/>
      <c r="D14" s="258"/>
      <c r="E14" s="146"/>
      <c r="F14" s="243">
        <f t="shared" si="0"/>
        <v>0</v>
      </c>
      <c r="G14" s="233"/>
      <c r="H14" s="154">
        <f t="shared" si="1"/>
        <v>0</v>
      </c>
      <c r="I14" s="543">
        <f t="shared" si="2"/>
        <v>0</v>
      </c>
    </row>
    <row r="15" spans="1:14">
      <c r="A15" s="542"/>
      <c r="B15" s="42"/>
      <c r="C15" s="43"/>
      <c r="D15" s="258"/>
      <c r="E15" s="146"/>
      <c r="F15" s="243">
        <f t="shared" si="0"/>
        <v>0</v>
      </c>
      <c r="G15" s="233"/>
      <c r="H15" s="154">
        <f t="shared" si="1"/>
        <v>0</v>
      </c>
      <c r="I15" s="543">
        <f t="shared" si="2"/>
        <v>0</v>
      </c>
    </row>
    <row r="16" spans="1:14">
      <c r="A16" s="542"/>
      <c r="B16" s="42"/>
      <c r="C16" s="43"/>
      <c r="D16" s="258"/>
      <c r="E16" s="146"/>
      <c r="F16" s="243">
        <f t="shared" si="0"/>
        <v>0</v>
      </c>
      <c r="G16" s="233"/>
      <c r="H16" s="154">
        <f t="shared" si="1"/>
        <v>0</v>
      </c>
      <c r="I16" s="543">
        <f t="shared" si="2"/>
        <v>0</v>
      </c>
    </row>
    <row r="17" spans="1:14">
      <c r="A17" s="542"/>
      <c r="B17" s="42"/>
      <c r="C17" s="43"/>
      <c r="D17" s="258"/>
      <c r="E17" s="146"/>
      <c r="F17" s="243">
        <f t="shared" si="0"/>
        <v>0</v>
      </c>
      <c r="G17" s="233"/>
      <c r="H17" s="154">
        <f t="shared" si="1"/>
        <v>0</v>
      </c>
      <c r="I17" s="543">
        <f t="shared" si="2"/>
        <v>0</v>
      </c>
    </row>
    <row r="18" spans="1:14">
      <c r="A18" s="542"/>
      <c r="B18" s="42"/>
      <c r="C18" s="43"/>
      <c r="D18" s="258"/>
      <c r="E18" s="146"/>
      <c r="F18" s="243">
        <f t="shared" si="0"/>
        <v>0</v>
      </c>
      <c r="G18" s="233"/>
      <c r="H18" s="154">
        <f t="shared" si="1"/>
        <v>0</v>
      </c>
      <c r="I18" s="543">
        <f t="shared" si="2"/>
        <v>0</v>
      </c>
    </row>
    <row r="19" spans="1:14">
      <c r="A19" s="544"/>
      <c r="B19" s="42"/>
      <c r="C19" s="43"/>
      <c r="D19" s="258"/>
      <c r="E19" s="146"/>
      <c r="F19" s="243">
        <f t="shared" si="0"/>
        <v>0</v>
      </c>
      <c r="G19" s="233"/>
      <c r="H19" s="154">
        <f t="shared" si="1"/>
        <v>0</v>
      </c>
      <c r="I19" s="543">
        <f t="shared" si="2"/>
        <v>0</v>
      </c>
    </row>
    <row r="20" spans="1:14">
      <c r="A20" s="542"/>
      <c r="B20" s="42"/>
      <c r="C20" s="43"/>
      <c r="D20" s="258"/>
      <c r="E20" s="146"/>
      <c r="F20" s="243">
        <f t="shared" si="0"/>
        <v>0</v>
      </c>
      <c r="G20" s="233"/>
      <c r="H20" s="154">
        <f t="shared" si="1"/>
        <v>0</v>
      </c>
      <c r="I20" s="543">
        <f t="shared" si="2"/>
        <v>0</v>
      </c>
    </row>
    <row r="21" spans="1:14">
      <c r="A21" s="542"/>
      <c r="B21" s="42"/>
      <c r="C21" s="43"/>
      <c r="D21" s="258"/>
      <c r="E21" s="146"/>
      <c r="F21" s="243">
        <f t="shared" si="0"/>
        <v>0</v>
      </c>
      <c r="G21" s="233"/>
      <c r="H21" s="154">
        <f t="shared" si="1"/>
        <v>0</v>
      </c>
      <c r="I21" s="543">
        <f t="shared" si="2"/>
        <v>0</v>
      </c>
    </row>
    <row r="22" spans="1:14">
      <c r="A22" s="542"/>
      <c r="B22" s="42"/>
      <c r="C22" s="43"/>
      <c r="D22" s="258"/>
      <c r="E22" s="146"/>
      <c r="F22" s="243">
        <f t="shared" si="0"/>
        <v>0</v>
      </c>
      <c r="G22" s="233"/>
      <c r="H22" s="154">
        <f t="shared" si="1"/>
        <v>0</v>
      </c>
      <c r="I22" s="543">
        <f t="shared" si="2"/>
        <v>0</v>
      </c>
    </row>
    <row r="23" spans="1:14">
      <c r="A23" s="542"/>
      <c r="B23" s="42"/>
      <c r="C23" s="43"/>
      <c r="D23" s="258"/>
      <c r="E23" s="146"/>
      <c r="F23" s="243">
        <f t="shared" si="0"/>
        <v>0</v>
      </c>
      <c r="G23" s="233"/>
      <c r="H23" s="154">
        <f t="shared" si="1"/>
        <v>0</v>
      </c>
      <c r="I23" s="543">
        <f t="shared" si="2"/>
        <v>0</v>
      </c>
    </row>
    <row r="24" spans="1:14">
      <c r="A24" s="545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546">
        <f>SUM(I12:I23)</f>
        <v>0</v>
      </c>
    </row>
    <row r="25" spans="1:14" ht="25.5">
      <c r="A25" s="539" t="s">
        <v>13</v>
      </c>
      <c r="B25" s="33"/>
      <c r="C25" s="149" t="s">
        <v>112</v>
      </c>
      <c r="D25" s="46" t="s">
        <v>14</v>
      </c>
      <c r="E25" s="47" t="s">
        <v>15</v>
      </c>
      <c r="F25" s="245"/>
      <c r="G25" s="234" t="s">
        <v>113</v>
      </c>
      <c r="H25" s="48"/>
      <c r="I25" s="547"/>
    </row>
    <row r="26" spans="1:14">
      <c r="A26" s="778"/>
      <c r="B26" s="779"/>
      <c r="C26" s="150" t="s">
        <v>110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548">
        <f t="shared" ref="I26:I31" si="5">+F26-H26</f>
        <v>0</v>
      </c>
    </row>
    <row r="27" spans="1:14">
      <c r="A27" s="778"/>
      <c r="B27" s="779"/>
      <c r="C27" s="150" t="s">
        <v>110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548">
        <f t="shared" si="5"/>
        <v>0</v>
      </c>
    </row>
    <row r="28" spans="1:14">
      <c r="A28" s="778"/>
      <c r="B28" s="779"/>
      <c r="C28" s="150" t="s">
        <v>110</v>
      </c>
      <c r="D28" s="164"/>
      <c r="E28" s="164"/>
      <c r="F28" s="246">
        <f>+D28*E28</f>
        <v>0</v>
      </c>
      <c r="G28" s="235"/>
      <c r="H28" s="161">
        <f t="shared" si="4"/>
        <v>0</v>
      </c>
      <c r="I28" s="548">
        <f t="shared" si="5"/>
        <v>0</v>
      </c>
    </row>
    <row r="29" spans="1:14">
      <c r="A29" s="778"/>
      <c r="B29" s="779"/>
      <c r="C29" s="150" t="s">
        <v>110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548">
        <f t="shared" si="5"/>
        <v>0</v>
      </c>
      <c r="N29" s="21" t="s">
        <v>44</v>
      </c>
    </row>
    <row r="30" spans="1:14">
      <c r="A30" s="778"/>
      <c r="B30" s="779"/>
      <c r="C30" s="150" t="s">
        <v>110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548">
        <f t="shared" si="5"/>
        <v>0</v>
      </c>
    </row>
    <row r="31" spans="1:14">
      <c r="A31" s="778"/>
      <c r="B31" s="779"/>
      <c r="C31" s="150" t="s">
        <v>110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548">
        <f t="shared" si="5"/>
        <v>0</v>
      </c>
    </row>
    <row r="32" spans="1:14">
      <c r="A32" s="549"/>
      <c r="B32" s="25"/>
      <c r="C32" s="49"/>
      <c r="D32" s="155"/>
      <c r="E32" s="155"/>
      <c r="F32" s="247"/>
      <c r="G32" s="156"/>
      <c r="H32" s="160"/>
      <c r="I32" s="548" t="s">
        <v>44</v>
      </c>
    </row>
    <row r="33" spans="1:10">
      <c r="A33" s="550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551">
        <f>SUM(I26:I32)</f>
        <v>0</v>
      </c>
    </row>
    <row r="34" spans="1:10" ht="25.5">
      <c r="A34" s="53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">
        <v>114</v>
      </c>
      <c r="H34" s="48"/>
      <c r="I34" s="547"/>
      <c r="J34" s="53"/>
    </row>
    <row r="35" spans="1:10">
      <c r="A35" s="552" t="s">
        <v>19</v>
      </c>
      <c r="B35" s="23"/>
      <c r="C35" s="157"/>
      <c r="D35" s="148"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548">
        <f t="shared" ref="I35:I46" si="6">+F35-H35</f>
        <v>0</v>
      </c>
    </row>
    <row r="36" spans="1:10">
      <c r="A36" s="553" t="s">
        <v>20</v>
      </c>
      <c r="B36" s="54"/>
      <c r="C36" s="157"/>
      <c r="D36" s="148"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548">
        <f t="shared" si="6"/>
        <v>0</v>
      </c>
    </row>
    <row r="37" spans="1:10">
      <c r="A37" s="553" t="s">
        <v>21</v>
      </c>
      <c r="B37" s="54"/>
      <c r="C37" s="157"/>
      <c r="D37" s="148"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548">
        <f t="shared" si="6"/>
        <v>0</v>
      </c>
    </row>
    <row r="38" spans="1:10">
      <c r="A38" s="553" t="s">
        <v>22</v>
      </c>
      <c r="B38" s="54"/>
      <c r="C38" s="157"/>
      <c r="D38" s="148"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548">
        <f t="shared" si="6"/>
        <v>0</v>
      </c>
    </row>
    <row r="39" spans="1:10">
      <c r="A39" s="553" t="s">
        <v>23</v>
      </c>
      <c r="B39" s="54"/>
      <c r="C39" s="158"/>
      <c r="D39" s="55"/>
      <c r="E39" s="158"/>
      <c r="F39" s="249"/>
      <c r="G39" s="236"/>
      <c r="H39" s="162"/>
      <c r="I39" s="554"/>
    </row>
    <row r="40" spans="1:10">
      <c r="A40" s="553" t="s">
        <v>24</v>
      </c>
      <c r="B40" s="54"/>
      <c r="C40" s="157"/>
      <c r="D40" s="148"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548">
        <f t="shared" si="6"/>
        <v>0</v>
      </c>
    </row>
    <row r="41" spans="1:10">
      <c r="A41" s="553" t="s">
        <v>25</v>
      </c>
      <c r="B41" s="54"/>
      <c r="C41" s="157"/>
      <c r="D41" s="148"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548">
        <f t="shared" si="6"/>
        <v>0</v>
      </c>
    </row>
    <row r="42" spans="1:10">
      <c r="A42" s="553" t="s">
        <v>26</v>
      </c>
      <c r="B42" s="54"/>
      <c r="C42" s="157"/>
      <c r="D42" s="148"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548">
        <f t="shared" si="6"/>
        <v>0</v>
      </c>
    </row>
    <row r="43" spans="1:10">
      <c r="A43" s="553" t="s">
        <v>27</v>
      </c>
      <c r="B43" s="54"/>
      <c r="C43" s="157"/>
      <c r="D43" s="148"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548">
        <f t="shared" si="6"/>
        <v>0</v>
      </c>
    </row>
    <row r="44" spans="1:10">
      <c r="A44" s="553" t="s">
        <v>28</v>
      </c>
      <c r="B44" s="54"/>
      <c r="C44" s="157"/>
      <c r="D44" s="148"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548">
        <f t="shared" si="6"/>
        <v>0</v>
      </c>
    </row>
    <row r="45" spans="1:10">
      <c r="A45" s="553" t="s">
        <v>29</v>
      </c>
      <c r="B45" s="54"/>
      <c r="C45" s="157"/>
      <c r="D45" s="148"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548">
        <f t="shared" si="6"/>
        <v>0</v>
      </c>
    </row>
    <row r="46" spans="1:10">
      <c r="A46" s="538" t="s">
        <v>30</v>
      </c>
      <c r="B46" s="32"/>
      <c r="C46" s="157"/>
      <c r="D46" s="148"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548">
        <f t="shared" si="6"/>
        <v>0</v>
      </c>
    </row>
    <row r="47" spans="1:10">
      <c r="A47" s="555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556">
        <f>SUM(I35:I46)</f>
        <v>0</v>
      </c>
    </row>
    <row r="48" spans="1:10" ht="14.25">
      <c r="A48" s="557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556">
        <f>+I24+I33+I47</f>
        <v>0</v>
      </c>
    </row>
    <row r="49" spans="1:9" ht="25.5">
      <c r="A49" s="558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34"/>
    </row>
    <row r="50" spans="1:9">
      <c r="A50" s="552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548">
        <f>+F50-H50</f>
        <v>0</v>
      </c>
    </row>
    <row r="51" spans="1:9">
      <c r="A51" s="553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548">
        <f>+F51-H51</f>
        <v>0</v>
      </c>
    </row>
    <row r="52" spans="1:9">
      <c r="A52" s="553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548">
        <f>+F52-H52</f>
        <v>0</v>
      </c>
    </row>
    <row r="53" spans="1:9">
      <c r="A53" s="538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548">
        <f>+F53-H53</f>
        <v>0</v>
      </c>
    </row>
    <row r="54" spans="1:9">
      <c r="A54" s="559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548">
        <f>+F54-H54</f>
        <v>0</v>
      </c>
    </row>
    <row r="55" spans="1:9">
      <c r="A55" s="560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548">
        <v>0</v>
      </c>
    </row>
    <row r="56" spans="1:9">
      <c r="A56" s="559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561">
        <f>+I54+I55</f>
        <v>0</v>
      </c>
    </row>
    <row r="57" spans="1:9">
      <c r="A57" s="562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561">
        <f t="shared" ref="I57:I62" si="10">+F57-H57</f>
        <v>0</v>
      </c>
    </row>
    <row r="58" spans="1:9">
      <c r="A58" s="562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561">
        <f t="shared" si="10"/>
        <v>0</v>
      </c>
    </row>
    <row r="59" spans="1:9">
      <c r="A59" s="26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561">
        <f t="shared" si="10"/>
        <v>0</v>
      </c>
    </row>
    <row r="60" spans="1:9">
      <c r="A60" s="559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563">
        <f t="shared" si="10"/>
        <v>0</v>
      </c>
    </row>
    <row r="61" spans="1:9">
      <c r="A61" s="562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563">
        <f t="shared" si="10"/>
        <v>0</v>
      </c>
    </row>
    <row r="62" spans="1:9" s="68" customFormat="1">
      <c r="A62" s="564" t="s">
        <v>102</v>
      </c>
      <c r="B62" s="67"/>
      <c r="C62" s="67"/>
      <c r="D62" s="67"/>
      <c r="E62" s="67"/>
      <c r="F62" s="565">
        <f>+F60-F61</f>
        <v>0</v>
      </c>
      <c r="G62" s="566"/>
      <c r="H62" s="567">
        <f>+H60-H61</f>
        <v>0</v>
      </c>
      <c r="I62" s="165">
        <f t="shared" si="10"/>
        <v>0</v>
      </c>
    </row>
    <row r="71" spans="5:5">
      <c r="E71" s="21" t="s">
        <v>44</v>
      </c>
    </row>
    <row r="88" spans="5:5">
      <c r="E88" s="21" t="s">
        <v>44</v>
      </c>
    </row>
  </sheetData>
  <sheetProtection password="DDCB" sheet="1" objects="1" scenarios="1"/>
  <mergeCells count="10">
    <mergeCell ref="D1:E1"/>
    <mergeCell ref="A26:B26"/>
    <mergeCell ref="A7:C7"/>
    <mergeCell ref="A31:B31"/>
    <mergeCell ref="A27:B27"/>
    <mergeCell ref="A28:B28"/>
    <mergeCell ref="D7:F8"/>
    <mergeCell ref="A29:B29"/>
    <mergeCell ref="A30:B30"/>
    <mergeCell ref="A6:C6"/>
  </mergeCells>
  <phoneticPr fontId="8" type="noConversion"/>
  <conditionalFormatting sqref="D35:D38 D40:D46">
    <cfRule type="cellIs" dxfId="80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1811023622047245" bottom="0" header="0" footer="0"/>
  <pageSetup paperSize="9" scale="66" orientation="portrait" r:id="rId1"/>
  <headerFooter alignWithMargins="0">
    <oddFooter>Pagina &amp;P&amp;R&amp;F</oddFooter>
  </headerFooter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7">
    <tabColor rgb="FFFFFF00"/>
    <pageSetUpPr fitToPage="1"/>
  </sheetPr>
  <dimension ref="A1:M62"/>
  <sheetViews>
    <sheetView showGridLines="0" topLeftCell="A2" zoomScale="75" zoomScaleNormal="75" workbookViewId="0">
      <selection activeCell="H42" sqref="H4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" style="21" customWidth="1"/>
    <col min="5" max="5" width="19.5703125" style="21" customWidth="1"/>
    <col min="6" max="6" width="23.42578125" style="21" customWidth="1"/>
    <col min="7" max="7" width="15.85546875" style="21" customWidth="1"/>
    <col min="8" max="8" width="15.7109375" style="21" customWidth="1"/>
    <col min="9" max="9" width="17.855468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>
      <c r="A1" s="240"/>
      <c r="B1" s="241"/>
      <c r="C1" s="241"/>
      <c r="D1" s="776"/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+PSSA3_7101!F3</f>
        <v>0</v>
      </c>
      <c r="G3" s="230"/>
      <c r="H3" s="151"/>
      <c r="I3" s="151"/>
    </row>
    <row r="4" spans="1:9" ht="15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39">
        <v>8102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+PSSA3_8101!A12</f>
        <v>0</v>
      </c>
      <c r="B12" s="42"/>
      <c r="C12" s="43"/>
      <c r="D12" s="258"/>
      <c r="E12" s="318">
        <f>+PSSA3_7101!E12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 t="shared" ref="I12:I23" si="2">+F12-H12</f>
        <v>0</v>
      </c>
    </row>
    <row r="13" spans="1:9" ht="13.5" customHeight="1">
      <c r="A13" s="577">
        <f>+PSSA3_8101!A13</f>
        <v>0</v>
      </c>
      <c r="B13" s="42"/>
      <c r="C13" s="43"/>
      <c r="D13" s="258"/>
      <c r="E13" s="318">
        <f>+PSSA3_7101!E13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si="2"/>
        <v>0</v>
      </c>
    </row>
    <row r="14" spans="1:9">
      <c r="A14" s="577">
        <f>+PSSA3_8101!A14</f>
        <v>0</v>
      </c>
      <c r="B14" s="42"/>
      <c r="C14" s="43"/>
      <c r="D14" s="258"/>
      <c r="E14" s="318">
        <f>+PSSA3_7101!E14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+PSSA3_8101!A15</f>
        <v>0</v>
      </c>
      <c r="B15" s="42"/>
      <c r="C15" s="43"/>
      <c r="D15" s="258"/>
      <c r="E15" s="318">
        <f>+PSSA3_7101!E15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+PSSA3_8101!A16</f>
        <v>0</v>
      </c>
      <c r="B16" s="42"/>
      <c r="C16" s="43"/>
      <c r="D16" s="258"/>
      <c r="E16" s="318">
        <f>+PSSA3_7101!E16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+PSSA3_8101!A17</f>
        <v>0</v>
      </c>
      <c r="B17" s="42"/>
      <c r="C17" s="43"/>
      <c r="D17" s="258"/>
      <c r="E17" s="318">
        <f>+PSSA3_7101!E17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+PSSA3_8101!A18</f>
        <v>0</v>
      </c>
      <c r="B18" s="42"/>
      <c r="C18" s="43"/>
      <c r="D18" s="258"/>
      <c r="E18" s="318">
        <f>+PSSA3_7101!E18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+PSSA3_8101!A19</f>
        <v>0</v>
      </c>
      <c r="B19" s="42"/>
      <c r="C19" s="43"/>
      <c r="D19" s="258"/>
      <c r="E19" s="318">
        <f>+PSSA3_7101!E19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+PSSA3_8101!A20</f>
        <v>0</v>
      </c>
      <c r="B20" s="42"/>
      <c r="C20" s="43"/>
      <c r="D20" s="258"/>
      <c r="E20" s="318">
        <f>+PSSA3_7101!E20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+PSSA3_8101!A21</f>
        <v>0</v>
      </c>
      <c r="B21" s="42"/>
      <c r="C21" s="43"/>
      <c r="D21" s="258"/>
      <c r="E21" s="318">
        <f>+PSSA3_7101!E21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+PSSA3_8101!A22</f>
        <v>0</v>
      </c>
      <c r="B22" s="42"/>
      <c r="C22" s="43"/>
      <c r="D22" s="258"/>
      <c r="E22" s="318">
        <f>+PSSA3_7101!E22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+PSSA3_8101!A23</f>
        <v>0</v>
      </c>
      <c r="B23" s="42"/>
      <c r="C23" s="43"/>
      <c r="D23" s="258"/>
      <c r="E23" s="318">
        <f>+PSSA3_7101!E23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5.5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788"/>
      <c r="B26" s="779"/>
      <c r="C26" s="150" t="str">
        <f>+PSSA3_1101!C26</f>
        <v>depreciation</v>
      </c>
      <c r="D26" s="164"/>
      <c r="E26" s="587">
        <f>+PSSA3_8101!E26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+PSSA3_1101!C27</f>
        <v>depreciation</v>
      </c>
      <c r="D27" s="164"/>
      <c r="E27" s="587">
        <f>+PSSA3_8101!E27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+PSSA3_1101!C28</f>
        <v>depreciation</v>
      </c>
      <c r="D28" s="164"/>
      <c r="E28" s="587">
        <f>+PSSA3_8101!E28</f>
        <v>0</v>
      </c>
      <c r="F28" s="246">
        <f t="shared" si="3"/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+PSSA3_1101!C29</f>
        <v>depreciation</v>
      </c>
      <c r="D29" s="164"/>
      <c r="E29" s="587">
        <f>+PSSA3_8101!E29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+PSSA3_1101!C30</f>
        <v>depreciation</v>
      </c>
      <c r="D30" s="164"/>
      <c r="E30" s="587">
        <f>+PSSA3_8101!E30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+PSSA3_1101!C31</f>
        <v>depreciation</v>
      </c>
      <c r="D31" s="164"/>
      <c r="E31" s="587">
        <f>+PSSA3_8101!E31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3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3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3">
      <c r="A35" s="193" t="s">
        <v>19</v>
      </c>
      <c r="B35" s="23"/>
      <c r="C35" s="157"/>
      <c r="D35" s="319">
        <f>+PSSA3_7101!D35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>+F35-H35</f>
        <v>0</v>
      </c>
      <c r="M35" s="21" t="s">
        <v>44</v>
      </c>
    </row>
    <row r="36" spans="1:13">
      <c r="A36" s="211" t="s">
        <v>20</v>
      </c>
      <c r="B36" s="54"/>
      <c r="C36" s="157"/>
      <c r="D36" s="319">
        <f>+PSSA3_7101!D36</f>
        <v>0</v>
      </c>
      <c r="E36" s="159">
        <f>+C36*D36</f>
        <v>0</v>
      </c>
      <c r="F36" s="246">
        <f>+C36+E36</f>
        <v>0</v>
      </c>
      <c r="G36" s="235"/>
      <c r="H36" s="161">
        <f>+(G36*D36)+G36</f>
        <v>0</v>
      </c>
      <c r="I36" s="207">
        <f>+F36-H36</f>
        <v>0</v>
      </c>
    </row>
    <row r="37" spans="1:13">
      <c r="A37" s="211" t="s">
        <v>21</v>
      </c>
      <c r="B37" s="54"/>
      <c r="C37" s="157"/>
      <c r="D37" s="319">
        <f>+PSSA3_7101!D37</f>
        <v>0</v>
      </c>
      <c r="E37" s="159">
        <f>+C37*D37</f>
        <v>0</v>
      </c>
      <c r="F37" s="246">
        <f>+C37+E37</f>
        <v>0</v>
      </c>
      <c r="G37" s="235"/>
      <c r="H37" s="161">
        <f>+(G37*D37)+G37</f>
        <v>0</v>
      </c>
      <c r="I37" s="207">
        <f>+F37-H37</f>
        <v>0</v>
      </c>
    </row>
    <row r="38" spans="1:13">
      <c r="A38" s="211" t="s">
        <v>22</v>
      </c>
      <c r="B38" s="54"/>
      <c r="C38" s="157"/>
      <c r="D38" s="319">
        <f>+PSSA3_7101!D38</f>
        <v>0</v>
      </c>
      <c r="E38" s="159">
        <f>+C38*D38</f>
        <v>0</v>
      </c>
      <c r="F38" s="246">
        <f>+C38+E38</f>
        <v>0</v>
      </c>
      <c r="G38" s="235"/>
      <c r="H38" s="161">
        <f>+(G38*D38)+G38</f>
        <v>0</v>
      </c>
      <c r="I38" s="207">
        <f>+F38-H38</f>
        <v>0</v>
      </c>
    </row>
    <row r="39" spans="1:13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3">
      <c r="A40" s="211" t="s">
        <v>24</v>
      </c>
      <c r="B40" s="54"/>
      <c r="C40" s="157"/>
      <c r="D40" s="319">
        <f>+PSSA3_7101!D40</f>
        <v>0</v>
      </c>
      <c r="E40" s="159">
        <f t="shared" ref="E40:E46" si="6">+C40*D40</f>
        <v>0</v>
      </c>
      <c r="F40" s="246">
        <f t="shared" ref="F40:F46" si="7">+C40+E40</f>
        <v>0</v>
      </c>
      <c r="G40" s="235"/>
      <c r="H40" s="161">
        <f t="shared" ref="H40:H46" si="8">+(G40*D40)+G40</f>
        <v>0</v>
      </c>
      <c r="I40" s="207">
        <f t="shared" ref="I40:I46" si="9">+F40-H40</f>
        <v>0</v>
      </c>
    </row>
    <row r="41" spans="1:13">
      <c r="A41" s="211" t="s">
        <v>25</v>
      </c>
      <c r="B41" s="54"/>
      <c r="C41" s="157"/>
      <c r="D41" s="319">
        <f>+PSSA3_7101!D41</f>
        <v>0</v>
      </c>
      <c r="E41" s="159">
        <f t="shared" si="6"/>
        <v>0</v>
      </c>
      <c r="F41" s="246">
        <f t="shared" si="7"/>
        <v>0</v>
      </c>
      <c r="G41" s="235"/>
      <c r="H41" s="161">
        <f t="shared" si="8"/>
        <v>0</v>
      </c>
      <c r="I41" s="207">
        <f t="shared" si="9"/>
        <v>0</v>
      </c>
    </row>
    <row r="42" spans="1:13">
      <c r="A42" s="211" t="s">
        <v>26</v>
      </c>
      <c r="B42" s="54"/>
      <c r="C42" s="157"/>
      <c r="D42" s="319">
        <f>+PSSA3_7101!D42</f>
        <v>0</v>
      </c>
      <c r="E42" s="159">
        <f t="shared" si="6"/>
        <v>0</v>
      </c>
      <c r="F42" s="246">
        <f t="shared" si="7"/>
        <v>0</v>
      </c>
      <c r="G42" s="235"/>
      <c r="H42" s="161">
        <f t="shared" si="8"/>
        <v>0</v>
      </c>
      <c r="I42" s="207">
        <f t="shared" si="9"/>
        <v>0</v>
      </c>
    </row>
    <row r="43" spans="1:13">
      <c r="A43" s="211" t="s">
        <v>27</v>
      </c>
      <c r="B43" s="54"/>
      <c r="C43" s="157"/>
      <c r="D43" s="319">
        <f>+PSSA3_7101!D43</f>
        <v>0</v>
      </c>
      <c r="E43" s="159">
        <f t="shared" si="6"/>
        <v>0</v>
      </c>
      <c r="F43" s="246">
        <f t="shared" si="7"/>
        <v>0</v>
      </c>
      <c r="G43" s="235"/>
      <c r="H43" s="161">
        <f t="shared" si="8"/>
        <v>0</v>
      </c>
      <c r="I43" s="207">
        <f t="shared" si="9"/>
        <v>0</v>
      </c>
    </row>
    <row r="44" spans="1:13">
      <c r="A44" s="211" t="s">
        <v>28</v>
      </c>
      <c r="B44" s="54"/>
      <c r="C44" s="157"/>
      <c r="D44" s="319">
        <f>+PSSA3_7101!D44</f>
        <v>0</v>
      </c>
      <c r="E44" s="159">
        <f t="shared" si="6"/>
        <v>0</v>
      </c>
      <c r="F44" s="246">
        <f t="shared" si="7"/>
        <v>0</v>
      </c>
      <c r="G44" s="235"/>
      <c r="H44" s="161">
        <f t="shared" si="8"/>
        <v>0</v>
      </c>
      <c r="I44" s="207">
        <f t="shared" si="9"/>
        <v>0</v>
      </c>
    </row>
    <row r="45" spans="1:13">
      <c r="A45" s="211" t="s">
        <v>29</v>
      </c>
      <c r="B45" s="54"/>
      <c r="C45" s="157"/>
      <c r="D45" s="319">
        <f>+PSSA3_7101!D45</f>
        <v>0</v>
      </c>
      <c r="E45" s="159">
        <f t="shared" si="6"/>
        <v>0</v>
      </c>
      <c r="F45" s="246">
        <f t="shared" si="7"/>
        <v>0</v>
      </c>
      <c r="G45" s="235"/>
      <c r="H45" s="161">
        <f t="shared" si="8"/>
        <v>0</v>
      </c>
      <c r="I45" s="207">
        <f t="shared" si="9"/>
        <v>0</v>
      </c>
    </row>
    <row r="46" spans="1:13">
      <c r="A46" s="197" t="s">
        <v>30</v>
      </c>
      <c r="B46" s="32"/>
      <c r="C46" s="157"/>
      <c r="D46" s="319">
        <f>+PSSA3_7101!D46</f>
        <v>0</v>
      </c>
      <c r="E46" s="159">
        <f t="shared" si="6"/>
        <v>0</v>
      </c>
      <c r="F46" s="246">
        <f t="shared" si="7"/>
        <v>0</v>
      </c>
      <c r="G46" s="235"/>
      <c r="H46" s="161">
        <f t="shared" si="8"/>
        <v>0</v>
      </c>
      <c r="I46" s="207">
        <f t="shared" si="9"/>
        <v>0</v>
      </c>
    </row>
    <row r="47" spans="1:13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3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D7:F8"/>
    <mergeCell ref="A31:B31"/>
    <mergeCell ref="A27:B27"/>
    <mergeCell ref="A28:B28"/>
    <mergeCell ref="A29:B29"/>
    <mergeCell ref="A30:B30"/>
    <mergeCell ref="A26:B26"/>
    <mergeCell ref="A7:C7"/>
  </mergeCells>
  <phoneticPr fontId="8" type="noConversion"/>
  <conditionalFormatting sqref="D35:D38 D40:D46">
    <cfRule type="cellIs" dxfId="44" priority="1" stopIfTrue="1" operator="greaterThan">
      <formula>0</formula>
    </cfRule>
  </conditionalFormatting>
  <hyperlinks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horizontalDpi="150" verticalDpi="150" r:id="rId1"/>
  <headerFooter alignWithMargins="0">
    <oddFooter>Pagina &amp;P&amp;R&amp;F</oddFooter>
  </headerFooter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8">
    <tabColor rgb="FFFFFF00"/>
    <pageSetUpPr fitToPage="1"/>
  </sheetPr>
  <dimension ref="A1:M62"/>
  <sheetViews>
    <sheetView showGridLines="0" topLeftCell="A2" zoomScale="75" zoomScaleNormal="75" workbookViewId="0">
      <selection activeCell="H42" sqref="H4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8.7109375" style="21" customWidth="1"/>
    <col min="5" max="5" width="19.42578125" style="21" customWidth="1"/>
    <col min="6" max="6" width="20.5703125" style="21" customWidth="1"/>
    <col min="7" max="7" width="16.28515625" style="21" customWidth="1"/>
    <col min="8" max="8" width="18.140625" style="21" customWidth="1"/>
    <col min="9" max="9" width="17.71093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+PSSA3_7101!F3</f>
        <v>0</v>
      </c>
      <c r="G3" s="230"/>
      <c r="H3" s="151"/>
      <c r="I3" s="151"/>
    </row>
    <row r="4" spans="1:9" ht="15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39">
        <v>8103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+PSSA3_8101!A12</f>
        <v>0</v>
      </c>
      <c r="B12" s="42"/>
      <c r="C12" s="43"/>
      <c r="D12" s="258"/>
      <c r="E12" s="318">
        <f>+PSSA3_7101!E12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 t="shared" ref="I12:I23" si="2">+F12-H12</f>
        <v>0</v>
      </c>
    </row>
    <row r="13" spans="1:9" ht="13.5" customHeight="1">
      <c r="A13" s="577">
        <f>+PSSA3_8101!A13</f>
        <v>0</v>
      </c>
      <c r="B13" s="42"/>
      <c r="C13" s="43"/>
      <c r="D13" s="258"/>
      <c r="E13" s="318">
        <f>+PSSA3_7101!E13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si="2"/>
        <v>0</v>
      </c>
    </row>
    <row r="14" spans="1:9">
      <c r="A14" s="577">
        <f>+PSSA3_8101!A14</f>
        <v>0</v>
      </c>
      <c r="B14" s="42"/>
      <c r="C14" s="43"/>
      <c r="D14" s="258"/>
      <c r="E14" s="318">
        <f>+PSSA3_7101!E14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+PSSA3_8101!A15</f>
        <v>0</v>
      </c>
      <c r="B15" s="42"/>
      <c r="C15" s="43"/>
      <c r="D15" s="258"/>
      <c r="E15" s="318">
        <f>+PSSA3_7101!E15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+PSSA3_8101!A16</f>
        <v>0</v>
      </c>
      <c r="B16" s="42"/>
      <c r="C16" s="43"/>
      <c r="D16" s="258"/>
      <c r="E16" s="318">
        <f>+PSSA3_7101!E16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+PSSA3_8101!A17</f>
        <v>0</v>
      </c>
      <c r="B17" s="42"/>
      <c r="C17" s="43"/>
      <c r="D17" s="258"/>
      <c r="E17" s="318">
        <f>+PSSA3_7101!E17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+PSSA3_8101!A18</f>
        <v>0</v>
      </c>
      <c r="B18" s="42"/>
      <c r="C18" s="43"/>
      <c r="D18" s="258"/>
      <c r="E18" s="318">
        <f>+PSSA3_7101!E18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+PSSA3_8101!A19</f>
        <v>0</v>
      </c>
      <c r="B19" s="42"/>
      <c r="C19" s="43"/>
      <c r="D19" s="258"/>
      <c r="E19" s="318">
        <f>+PSSA3_7101!E19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+PSSA3_8101!A20</f>
        <v>0</v>
      </c>
      <c r="B20" s="42"/>
      <c r="C20" s="43"/>
      <c r="D20" s="258"/>
      <c r="E20" s="318">
        <f>+PSSA3_7101!E20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+PSSA3_8101!A21</f>
        <v>0</v>
      </c>
      <c r="B21" s="42"/>
      <c r="C21" s="43"/>
      <c r="D21" s="258"/>
      <c r="E21" s="318">
        <f>+PSSA3_7101!E21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+PSSA3_8101!A22</f>
        <v>0</v>
      </c>
      <c r="B22" s="42"/>
      <c r="C22" s="43"/>
      <c r="D22" s="258"/>
      <c r="E22" s="318">
        <f>+PSSA3_7101!E22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+PSSA3_8101!A23</f>
        <v>0</v>
      </c>
      <c r="B23" s="42"/>
      <c r="C23" s="43"/>
      <c r="D23" s="258"/>
      <c r="E23" s="318">
        <f>+PSSA3_7101!E23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788"/>
      <c r="B26" s="779"/>
      <c r="C26" s="150" t="str">
        <f>+PSSA3_1101!C26</f>
        <v>depreciation</v>
      </c>
      <c r="D26" s="164"/>
      <c r="E26" s="587">
        <f>+PSSA3_8101!E26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+PSSA3_1101!C27</f>
        <v>depreciation</v>
      </c>
      <c r="D27" s="164"/>
      <c r="E27" s="587">
        <f>+PSSA3_8101!E27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+PSSA3_1101!C28</f>
        <v>depreciation</v>
      </c>
      <c r="D28" s="164"/>
      <c r="E28" s="587">
        <f>+PSSA3_8101!E28</f>
        <v>0</v>
      </c>
      <c r="F28" s="246">
        <f t="shared" si="3"/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+PSSA3_1101!C29</f>
        <v>depreciation</v>
      </c>
      <c r="D29" s="164"/>
      <c r="E29" s="587">
        <f>+PSSA3_8101!E29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+PSSA3_1101!C30</f>
        <v>depreciation</v>
      </c>
      <c r="D30" s="164"/>
      <c r="E30" s="587">
        <f>+PSSA3_8101!E30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+PSSA3_1101!C31</f>
        <v>depreciation</v>
      </c>
      <c r="D31" s="164"/>
      <c r="E31" s="587">
        <f>+PSSA3_8101!E31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3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3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3">
      <c r="A35" s="193" t="s">
        <v>19</v>
      </c>
      <c r="B35" s="23"/>
      <c r="C35" s="157"/>
      <c r="D35" s="319">
        <f>+PSSA3_7101!D35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>+F35-H35</f>
        <v>0</v>
      </c>
      <c r="M35" s="21" t="s">
        <v>44</v>
      </c>
    </row>
    <row r="36" spans="1:13">
      <c r="A36" s="211" t="s">
        <v>20</v>
      </c>
      <c r="B36" s="54"/>
      <c r="C36" s="157"/>
      <c r="D36" s="319">
        <f>+PSSA3_7101!D36</f>
        <v>0</v>
      </c>
      <c r="E36" s="159">
        <f>+C36*D36</f>
        <v>0</v>
      </c>
      <c r="F36" s="246">
        <f>+C36+E36</f>
        <v>0</v>
      </c>
      <c r="G36" s="235"/>
      <c r="H36" s="161">
        <f>+(G36*D36)+G36</f>
        <v>0</v>
      </c>
      <c r="I36" s="207">
        <f>+F36-H36</f>
        <v>0</v>
      </c>
    </row>
    <row r="37" spans="1:13">
      <c r="A37" s="211" t="s">
        <v>21</v>
      </c>
      <c r="B37" s="54"/>
      <c r="C37" s="157"/>
      <c r="D37" s="319">
        <f>+PSSA3_7101!D37</f>
        <v>0</v>
      </c>
      <c r="E37" s="159">
        <f>+C37*D37</f>
        <v>0</v>
      </c>
      <c r="F37" s="246">
        <f>+C37+E37</f>
        <v>0</v>
      </c>
      <c r="G37" s="235"/>
      <c r="H37" s="161">
        <f>+(G37*D37)+G37</f>
        <v>0</v>
      </c>
      <c r="I37" s="207">
        <f>+F37-H37</f>
        <v>0</v>
      </c>
    </row>
    <row r="38" spans="1:13">
      <c r="A38" s="211" t="s">
        <v>22</v>
      </c>
      <c r="B38" s="54"/>
      <c r="C38" s="157"/>
      <c r="D38" s="319">
        <f>+PSSA3_7101!D38</f>
        <v>0</v>
      </c>
      <c r="E38" s="159">
        <f>+C38*D38</f>
        <v>0</v>
      </c>
      <c r="F38" s="246">
        <f>+C38+E38</f>
        <v>0</v>
      </c>
      <c r="G38" s="235"/>
      <c r="H38" s="161">
        <f>+(G38*D38)+G38</f>
        <v>0</v>
      </c>
      <c r="I38" s="207">
        <f>+F38-H38</f>
        <v>0</v>
      </c>
    </row>
    <row r="39" spans="1:13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3">
      <c r="A40" s="211" t="s">
        <v>24</v>
      </c>
      <c r="B40" s="54"/>
      <c r="C40" s="157"/>
      <c r="D40" s="319">
        <f>+PSSA3_7101!D40</f>
        <v>0</v>
      </c>
      <c r="E40" s="159">
        <f t="shared" ref="E40:E46" si="6">+C40*D40</f>
        <v>0</v>
      </c>
      <c r="F40" s="246">
        <f t="shared" ref="F40:F46" si="7">+C40+E40</f>
        <v>0</v>
      </c>
      <c r="G40" s="235"/>
      <c r="H40" s="161">
        <f t="shared" ref="H40:H46" si="8">+(G40*D40)+G40</f>
        <v>0</v>
      </c>
      <c r="I40" s="207">
        <f t="shared" ref="I40:I46" si="9">+F40-H40</f>
        <v>0</v>
      </c>
    </row>
    <row r="41" spans="1:13">
      <c r="A41" s="211" t="s">
        <v>25</v>
      </c>
      <c r="B41" s="54"/>
      <c r="C41" s="157"/>
      <c r="D41" s="319">
        <f>+PSSA3_7101!D41</f>
        <v>0</v>
      </c>
      <c r="E41" s="159">
        <f t="shared" si="6"/>
        <v>0</v>
      </c>
      <c r="F41" s="246">
        <f t="shared" si="7"/>
        <v>0</v>
      </c>
      <c r="G41" s="235"/>
      <c r="H41" s="161">
        <f t="shared" si="8"/>
        <v>0</v>
      </c>
      <c r="I41" s="207">
        <f t="shared" si="9"/>
        <v>0</v>
      </c>
    </row>
    <row r="42" spans="1:13">
      <c r="A42" s="211" t="s">
        <v>26</v>
      </c>
      <c r="B42" s="54"/>
      <c r="C42" s="157"/>
      <c r="D42" s="319">
        <f>+PSSA3_7101!D42</f>
        <v>0</v>
      </c>
      <c r="E42" s="159">
        <f t="shared" si="6"/>
        <v>0</v>
      </c>
      <c r="F42" s="246">
        <f t="shared" si="7"/>
        <v>0</v>
      </c>
      <c r="G42" s="235"/>
      <c r="H42" s="161">
        <f t="shared" si="8"/>
        <v>0</v>
      </c>
      <c r="I42" s="207">
        <f t="shared" si="9"/>
        <v>0</v>
      </c>
    </row>
    <row r="43" spans="1:13">
      <c r="A43" s="211" t="s">
        <v>27</v>
      </c>
      <c r="B43" s="54"/>
      <c r="C43" s="157"/>
      <c r="D43" s="319">
        <f>+PSSA3_7101!D43</f>
        <v>0</v>
      </c>
      <c r="E43" s="159">
        <f t="shared" si="6"/>
        <v>0</v>
      </c>
      <c r="F43" s="246">
        <f t="shared" si="7"/>
        <v>0</v>
      </c>
      <c r="G43" s="235"/>
      <c r="H43" s="161">
        <f t="shared" si="8"/>
        <v>0</v>
      </c>
      <c r="I43" s="207">
        <f t="shared" si="9"/>
        <v>0</v>
      </c>
    </row>
    <row r="44" spans="1:13">
      <c r="A44" s="211" t="s">
        <v>28</v>
      </c>
      <c r="B44" s="54"/>
      <c r="C44" s="157"/>
      <c r="D44" s="319">
        <f>+PSSA3_7101!D44</f>
        <v>0</v>
      </c>
      <c r="E44" s="159">
        <f t="shared" si="6"/>
        <v>0</v>
      </c>
      <c r="F44" s="246">
        <f t="shared" si="7"/>
        <v>0</v>
      </c>
      <c r="G44" s="235"/>
      <c r="H44" s="161">
        <f t="shared" si="8"/>
        <v>0</v>
      </c>
      <c r="I44" s="207">
        <f t="shared" si="9"/>
        <v>0</v>
      </c>
    </row>
    <row r="45" spans="1:13">
      <c r="A45" s="211" t="s">
        <v>29</v>
      </c>
      <c r="B45" s="54"/>
      <c r="C45" s="157"/>
      <c r="D45" s="319">
        <f>+PSSA3_7101!D45</f>
        <v>0</v>
      </c>
      <c r="E45" s="159">
        <f t="shared" si="6"/>
        <v>0</v>
      </c>
      <c r="F45" s="246">
        <f t="shared" si="7"/>
        <v>0</v>
      </c>
      <c r="G45" s="235"/>
      <c r="H45" s="161">
        <f t="shared" si="8"/>
        <v>0</v>
      </c>
      <c r="I45" s="207">
        <f t="shared" si="9"/>
        <v>0</v>
      </c>
    </row>
    <row r="46" spans="1:13">
      <c r="A46" s="197" t="s">
        <v>30</v>
      </c>
      <c r="B46" s="32"/>
      <c r="C46" s="157"/>
      <c r="D46" s="319">
        <f>+PSSA3_7101!D46</f>
        <v>0</v>
      </c>
      <c r="E46" s="159">
        <f t="shared" si="6"/>
        <v>0</v>
      </c>
      <c r="F46" s="246">
        <f t="shared" si="7"/>
        <v>0</v>
      </c>
      <c r="G46" s="235"/>
      <c r="H46" s="161">
        <f t="shared" si="8"/>
        <v>0</v>
      </c>
      <c r="I46" s="207">
        <f t="shared" si="9"/>
        <v>0</v>
      </c>
    </row>
    <row r="47" spans="1:13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3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43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9">
    <tabColor rgb="FFFFFF00"/>
    <pageSetUpPr fitToPage="1"/>
  </sheetPr>
  <dimension ref="A1:M62"/>
  <sheetViews>
    <sheetView showGridLines="0" topLeftCell="A2" zoomScale="75" zoomScaleNormal="75" workbookViewId="0">
      <selection activeCell="H42" sqref="H4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5.140625" style="21" customWidth="1"/>
    <col min="4" max="4" width="17.85546875" style="21" customWidth="1"/>
    <col min="5" max="5" width="18.5703125" style="21" customWidth="1"/>
    <col min="6" max="6" width="22.140625" style="21" customWidth="1"/>
    <col min="7" max="7" width="15.140625" style="21" customWidth="1"/>
    <col min="8" max="8" width="19.42578125" style="21" customWidth="1"/>
    <col min="9" max="9" width="17.855468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+PSSA3_7101!F3</f>
        <v>0</v>
      </c>
      <c r="G3" s="230"/>
      <c r="H3" s="151"/>
      <c r="I3" s="151"/>
    </row>
    <row r="4" spans="1:9" ht="15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39">
        <v>8104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+PSSA3_8101!A12</f>
        <v>0</v>
      </c>
      <c r="B12" s="42"/>
      <c r="C12" s="43"/>
      <c r="D12" s="258"/>
      <c r="E12" s="318">
        <f>+PSSA3_7101!E12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 t="shared" ref="I12:I23" si="2">+F12-H12</f>
        <v>0</v>
      </c>
    </row>
    <row r="13" spans="1:9" ht="13.5" customHeight="1">
      <c r="A13" s="577">
        <f>+PSSA3_8101!A13</f>
        <v>0</v>
      </c>
      <c r="B13" s="42"/>
      <c r="C13" s="43"/>
      <c r="D13" s="258"/>
      <c r="E13" s="318">
        <f>+PSSA3_7101!E13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si="2"/>
        <v>0</v>
      </c>
    </row>
    <row r="14" spans="1:9">
      <c r="A14" s="577">
        <f>+PSSA3_8101!A14</f>
        <v>0</v>
      </c>
      <c r="B14" s="42"/>
      <c r="C14" s="43"/>
      <c r="D14" s="258"/>
      <c r="E14" s="318">
        <f>+PSSA3_7101!E14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+PSSA3_8101!A15</f>
        <v>0</v>
      </c>
      <c r="B15" s="42"/>
      <c r="C15" s="43"/>
      <c r="D15" s="258"/>
      <c r="E15" s="318">
        <f>+PSSA3_7101!E15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+PSSA3_8101!A16</f>
        <v>0</v>
      </c>
      <c r="B16" s="42"/>
      <c r="C16" s="43"/>
      <c r="D16" s="258"/>
      <c r="E16" s="318">
        <f>+PSSA3_7101!E16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+PSSA3_8101!A17</f>
        <v>0</v>
      </c>
      <c r="B17" s="42"/>
      <c r="C17" s="43"/>
      <c r="D17" s="258"/>
      <c r="E17" s="318">
        <f>+PSSA3_7101!E17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+PSSA3_8101!A18</f>
        <v>0</v>
      </c>
      <c r="B18" s="42"/>
      <c r="C18" s="43"/>
      <c r="D18" s="258"/>
      <c r="E18" s="318">
        <f>+PSSA3_7101!E18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+PSSA3_8101!A19</f>
        <v>0</v>
      </c>
      <c r="B19" s="42"/>
      <c r="C19" s="43"/>
      <c r="D19" s="258"/>
      <c r="E19" s="318">
        <f>+PSSA3_7101!E19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+PSSA3_8101!A20</f>
        <v>0</v>
      </c>
      <c r="B20" s="42"/>
      <c r="C20" s="43"/>
      <c r="D20" s="258"/>
      <c r="E20" s="318">
        <f>+PSSA3_7101!E20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+PSSA3_8101!A21</f>
        <v>0</v>
      </c>
      <c r="B21" s="42"/>
      <c r="C21" s="43"/>
      <c r="D21" s="258"/>
      <c r="E21" s="318">
        <f>+PSSA3_7101!E21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+PSSA3_8101!A22</f>
        <v>0</v>
      </c>
      <c r="B22" s="42"/>
      <c r="C22" s="43"/>
      <c r="D22" s="258"/>
      <c r="E22" s="318">
        <f>+PSSA3_7101!E22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+PSSA3_8101!A23</f>
        <v>0</v>
      </c>
      <c r="B23" s="42"/>
      <c r="C23" s="43"/>
      <c r="D23" s="258"/>
      <c r="E23" s="318">
        <f>+PSSA3_7101!E23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5.5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788"/>
      <c r="B26" s="779"/>
      <c r="C26" s="150" t="str">
        <f>+PSSA3_1101!C26</f>
        <v>depreciation</v>
      </c>
      <c r="D26" s="164"/>
      <c r="E26" s="587">
        <f>+PSSA3_8101!E26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+PSSA3_1101!C27</f>
        <v>depreciation</v>
      </c>
      <c r="D27" s="164"/>
      <c r="E27" s="587">
        <f>+PSSA3_8101!E27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+PSSA3_1101!C28</f>
        <v>depreciation</v>
      </c>
      <c r="D28" s="164"/>
      <c r="E28" s="587">
        <f>+PSSA3_8101!E28</f>
        <v>0</v>
      </c>
      <c r="F28" s="246">
        <f t="shared" si="3"/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+PSSA3_1101!C29</f>
        <v>depreciation</v>
      </c>
      <c r="D29" s="164"/>
      <c r="E29" s="587">
        <f>+PSSA3_8101!E29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+PSSA3_1101!C30</f>
        <v>depreciation</v>
      </c>
      <c r="D30" s="164"/>
      <c r="E30" s="587">
        <f>+PSSA3_8101!E30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+PSSA3_1101!C31</f>
        <v>depreciation</v>
      </c>
      <c r="D31" s="164"/>
      <c r="E31" s="587">
        <f>+PSSA3_8101!E31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3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3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3">
      <c r="A35" s="193" t="s">
        <v>19</v>
      </c>
      <c r="B35" s="23"/>
      <c r="C35" s="157"/>
      <c r="D35" s="319">
        <f>+PSSA3_7101!D35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>+F35-H35</f>
        <v>0</v>
      </c>
      <c r="M35" s="21" t="s">
        <v>44</v>
      </c>
    </row>
    <row r="36" spans="1:13">
      <c r="A36" s="211" t="s">
        <v>20</v>
      </c>
      <c r="B36" s="54"/>
      <c r="C36" s="157"/>
      <c r="D36" s="319">
        <f>+PSSA3_7101!D36</f>
        <v>0</v>
      </c>
      <c r="E36" s="159">
        <f>+C36*D36</f>
        <v>0</v>
      </c>
      <c r="F36" s="246">
        <f>+C36+E36</f>
        <v>0</v>
      </c>
      <c r="G36" s="235"/>
      <c r="H36" s="161">
        <f>+(G36*D36)+G36</f>
        <v>0</v>
      </c>
      <c r="I36" s="207">
        <f>+F36-H36</f>
        <v>0</v>
      </c>
    </row>
    <row r="37" spans="1:13">
      <c r="A37" s="211" t="s">
        <v>21</v>
      </c>
      <c r="B37" s="54"/>
      <c r="C37" s="157"/>
      <c r="D37" s="319">
        <f>+PSSA3_7101!D37</f>
        <v>0</v>
      </c>
      <c r="E37" s="159">
        <f>+C37*D37</f>
        <v>0</v>
      </c>
      <c r="F37" s="246">
        <f>+C37+E37</f>
        <v>0</v>
      </c>
      <c r="G37" s="235"/>
      <c r="H37" s="161">
        <f>+(G37*D37)+G37</f>
        <v>0</v>
      </c>
      <c r="I37" s="207">
        <f>+F37-H37</f>
        <v>0</v>
      </c>
    </row>
    <row r="38" spans="1:13">
      <c r="A38" s="211" t="s">
        <v>22</v>
      </c>
      <c r="B38" s="54"/>
      <c r="C38" s="157"/>
      <c r="D38" s="319">
        <f>+PSSA3_7101!D38</f>
        <v>0</v>
      </c>
      <c r="E38" s="159">
        <f>+C38*D38</f>
        <v>0</v>
      </c>
      <c r="F38" s="246">
        <f>+C38+E38</f>
        <v>0</v>
      </c>
      <c r="G38" s="235"/>
      <c r="H38" s="161">
        <f>+(G38*D38)+G38</f>
        <v>0</v>
      </c>
      <c r="I38" s="207">
        <f>+F38-H38</f>
        <v>0</v>
      </c>
    </row>
    <row r="39" spans="1:13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3">
      <c r="A40" s="211" t="s">
        <v>24</v>
      </c>
      <c r="B40" s="54"/>
      <c r="C40" s="157"/>
      <c r="D40" s="319">
        <f>+PSSA3_7101!D40</f>
        <v>0</v>
      </c>
      <c r="E40" s="159">
        <f t="shared" ref="E40:E46" si="6">+C40*D40</f>
        <v>0</v>
      </c>
      <c r="F40" s="246">
        <f t="shared" ref="F40:F46" si="7">+C40+E40</f>
        <v>0</v>
      </c>
      <c r="G40" s="235"/>
      <c r="H40" s="161">
        <f t="shared" ref="H40:H46" si="8">+(G40*D40)+G40</f>
        <v>0</v>
      </c>
      <c r="I40" s="207">
        <f t="shared" ref="I40:I46" si="9">+F40-H40</f>
        <v>0</v>
      </c>
    </row>
    <row r="41" spans="1:13">
      <c r="A41" s="211" t="s">
        <v>25</v>
      </c>
      <c r="B41" s="54"/>
      <c r="C41" s="157"/>
      <c r="D41" s="319">
        <f>+PSSA3_7101!D41</f>
        <v>0</v>
      </c>
      <c r="E41" s="159">
        <f t="shared" si="6"/>
        <v>0</v>
      </c>
      <c r="F41" s="246">
        <f t="shared" si="7"/>
        <v>0</v>
      </c>
      <c r="G41" s="235"/>
      <c r="H41" s="161">
        <f t="shared" si="8"/>
        <v>0</v>
      </c>
      <c r="I41" s="207">
        <f t="shared" si="9"/>
        <v>0</v>
      </c>
    </row>
    <row r="42" spans="1:13">
      <c r="A42" s="211" t="s">
        <v>26</v>
      </c>
      <c r="B42" s="54"/>
      <c r="C42" s="157"/>
      <c r="D42" s="319">
        <f>+PSSA3_7101!D42</f>
        <v>0</v>
      </c>
      <c r="E42" s="159">
        <f t="shared" si="6"/>
        <v>0</v>
      </c>
      <c r="F42" s="246">
        <f t="shared" si="7"/>
        <v>0</v>
      </c>
      <c r="G42" s="235"/>
      <c r="H42" s="161">
        <f t="shared" si="8"/>
        <v>0</v>
      </c>
      <c r="I42" s="207">
        <f t="shared" si="9"/>
        <v>0</v>
      </c>
    </row>
    <row r="43" spans="1:13">
      <c r="A43" s="211" t="s">
        <v>27</v>
      </c>
      <c r="B43" s="54"/>
      <c r="C43" s="157"/>
      <c r="D43" s="319">
        <f>+PSSA3_7101!D43</f>
        <v>0</v>
      </c>
      <c r="E43" s="159">
        <f t="shared" si="6"/>
        <v>0</v>
      </c>
      <c r="F43" s="246">
        <f t="shared" si="7"/>
        <v>0</v>
      </c>
      <c r="G43" s="235"/>
      <c r="H43" s="161">
        <f t="shared" si="8"/>
        <v>0</v>
      </c>
      <c r="I43" s="207">
        <f t="shared" si="9"/>
        <v>0</v>
      </c>
    </row>
    <row r="44" spans="1:13">
      <c r="A44" s="211" t="s">
        <v>28</v>
      </c>
      <c r="B44" s="54"/>
      <c r="C44" s="157"/>
      <c r="D44" s="319">
        <f>+PSSA3_7101!D44</f>
        <v>0</v>
      </c>
      <c r="E44" s="159">
        <f t="shared" si="6"/>
        <v>0</v>
      </c>
      <c r="F44" s="246">
        <f t="shared" si="7"/>
        <v>0</v>
      </c>
      <c r="G44" s="235"/>
      <c r="H44" s="161">
        <f t="shared" si="8"/>
        <v>0</v>
      </c>
      <c r="I44" s="207">
        <f t="shared" si="9"/>
        <v>0</v>
      </c>
    </row>
    <row r="45" spans="1:13">
      <c r="A45" s="211" t="s">
        <v>29</v>
      </c>
      <c r="B45" s="54"/>
      <c r="C45" s="157"/>
      <c r="D45" s="319">
        <f>+PSSA3_7101!D45</f>
        <v>0</v>
      </c>
      <c r="E45" s="159">
        <f t="shared" si="6"/>
        <v>0</v>
      </c>
      <c r="F45" s="246">
        <f t="shared" si="7"/>
        <v>0</v>
      </c>
      <c r="G45" s="235"/>
      <c r="H45" s="161">
        <f t="shared" si="8"/>
        <v>0</v>
      </c>
      <c r="I45" s="207">
        <f t="shared" si="9"/>
        <v>0</v>
      </c>
    </row>
    <row r="46" spans="1:13">
      <c r="A46" s="197" t="s">
        <v>30</v>
      </c>
      <c r="B46" s="32"/>
      <c r="C46" s="157"/>
      <c r="D46" s="319">
        <f>+PSSA3_7101!D46</f>
        <v>0</v>
      </c>
      <c r="E46" s="159">
        <f t="shared" si="6"/>
        <v>0</v>
      </c>
      <c r="F46" s="246">
        <f t="shared" si="7"/>
        <v>0</v>
      </c>
      <c r="G46" s="235"/>
      <c r="H46" s="161">
        <f t="shared" si="8"/>
        <v>0</v>
      </c>
      <c r="I46" s="207">
        <f t="shared" si="9"/>
        <v>0</v>
      </c>
    </row>
    <row r="47" spans="1:13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3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5.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42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M37" sqref="M37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+Progetto!E9</f>
        <v>0</v>
      </c>
      <c r="D3" s="335"/>
      <c r="E3" s="336"/>
      <c r="F3" s="337" t="s">
        <v>43</v>
      </c>
      <c r="G3" s="338">
        <f>+PSSA3_8101!F3</f>
        <v>0</v>
      </c>
      <c r="H3" s="339"/>
      <c r="I3" s="335"/>
      <c r="J3" s="340"/>
    </row>
    <row r="4" spans="2:10">
      <c r="B4" s="299" t="s">
        <v>147</v>
      </c>
      <c r="C4" s="302">
        <f>+Progetto!E10</f>
        <v>0</v>
      </c>
      <c r="D4" s="342" t="s">
        <v>169</v>
      </c>
      <c r="E4" s="343"/>
      <c r="F4" s="24" t="s">
        <v>3</v>
      </c>
      <c r="G4" s="790"/>
      <c r="H4" s="791"/>
      <c r="I4" s="791"/>
      <c r="J4" s="792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790"/>
      <c r="H5" s="791"/>
      <c r="I5" s="791"/>
      <c r="J5" s="792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793"/>
      <c r="F7" s="794"/>
      <c r="G7" s="794"/>
      <c r="H7" s="794"/>
      <c r="I7" s="794"/>
      <c r="J7" s="795"/>
    </row>
    <row r="8" spans="2:10">
      <c r="B8" s="351"/>
      <c r="C8" s="352"/>
      <c r="D8" s="353"/>
      <c r="E8" s="796"/>
      <c r="F8" s="797"/>
      <c r="G8" s="797"/>
      <c r="H8" s="797"/>
      <c r="I8" s="797"/>
      <c r="J8" s="798"/>
    </row>
    <row r="9" spans="2:10">
      <c r="B9" s="344"/>
      <c r="C9" s="346"/>
      <c r="D9" s="354"/>
      <c r="E9" s="605" t="s">
        <v>180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+PSSA3_8101!A12</f>
        <v>0</v>
      </c>
      <c r="C12" s="372"/>
      <c r="D12" s="373"/>
      <c r="E12" s="374">
        <f>+PSSA3_8101!D12+PSSA3_8102!D12+PSSA3_8103!D12+PSSA3_8104!D12</f>
        <v>0</v>
      </c>
      <c r="F12" s="375">
        <f>+PSSA3_8101!E12</f>
        <v>0</v>
      </c>
      <c r="G12" s="376">
        <f>+E12*F12</f>
        <v>0</v>
      </c>
      <c r="H12" s="468">
        <f>+PSSA3_8101!G12+PSSA3_8102!G12+PSSA3_8103!G12+PSSA3_8104!G12</f>
        <v>0</v>
      </c>
      <c r="I12" s="378">
        <f>+H12*F12</f>
        <v>0</v>
      </c>
      <c r="J12" s="379">
        <f>+G12-I12</f>
        <v>0</v>
      </c>
    </row>
    <row r="13" spans="2:10">
      <c r="B13" s="465">
        <f>+PSSA3_8101!A13</f>
        <v>0</v>
      </c>
      <c r="C13" s="372"/>
      <c r="D13" s="373"/>
      <c r="E13" s="374">
        <f>+PSSA3_8101!D13+PSSA3_8102!D13+PSSA3_8103!D13+PSSA3_8104!D13</f>
        <v>0</v>
      </c>
      <c r="F13" s="375">
        <f>+PSSA3_8101!E13</f>
        <v>0</v>
      </c>
      <c r="G13" s="376">
        <f t="shared" ref="G13:G23" si="0">+E13*F13</f>
        <v>0</v>
      </c>
      <c r="H13" s="468">
        <f>+PSSA3_8101!G13+PSSA3_8102!G13+PSSA3_8103!G13+PSSA3_8104!G13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+PSSA3_8101!A14</f>
        <v>0</v>
      </c>
      <c r="C14" s="372"/>
      <c r="D14" s="373"/>
      <c r="E14" s="374">
        <f>+PSSA3_8101!D14+PSSA3_8102!D14+PSSA3_8103!D14+PSSA3_8104!D14</f>
        <v>0</v>
      </c>
      <c r="F14" s="375">
        <f>+PSSA3_8101!E14</f>
        <v>0</v>
      </c>
      <c r="G14" s="376">
        <f t="shared" si="0"/>
        <v>0</v>
      </c>
      <c r="H14" s="468">
        <f>+PSSA3_8101!G14+PSSA3_8102!G14+PSSA3_8103!G14+PSSA3_8104!G14</f>
        <v>0</v>
      </c>
      <c r="I14" s="378">
        <f t="shared" si="1"/>
        <v>0</v>
      </c>
      <c r="J14" s="379">
        <f t="shared" si="2"/>
        <v>0</v>
      </c>
    </row>
    <row r="15" spans="2:10">
      <c r="B15" s="465">
        <f>+PSSA3_8101!A15</f>
        <v>0</v>
      </c>
      <c r="C15" s="372"/>
      <c r="D15" s="373"/>
      <c r="E15" s="374">
        <f>+PSSA3_8101!D15+PSSA3_8102!D15+PSSA3_8103!D15+PSSA3_8104!D15</f>
        <v>0</v>
      </c>
      <c r="F15" s="375">
        <f>+PSSA3_8101!E15</f>
        <v>0</v>
      </c>
      <c r="G15" s="376">
        <f t="shared" si="0"/>
        <v>0</v>
      </c>
      <c r="H15" s="468">
        <f>+PSSA3_8101!G15+PSSA3_8102!G15+PSSA3_8103!G15+PSSA3_8104!G15</f>
        <v>0</v>
      </c>
      <c r="I15" s="378">
        <f t="shared" si="1"/>
        <v>0</v>
      </c>
      <c r="J15" s="379">
        <f t="shared" si="2"/>
        <v>0</v>
      </c>
    </row>
    <row r="16" spans="2:10">
      <c r="B16" s="465">
        <f>+PSSA3_8101!A16</f>
        <v>0</v>
      </c>
      <c r="C16" s="372"/>
      <c r="D16" s="373"/>
      <c r="E16" s="374">
        <f>+PSSA3_8101!D16+PSSA3_8102!D16+PSSA3_8103!D16+PSSA3_8104!D16</f>
        <v>0</v>
      </c>
      <c r="F16" s="375">
        <f>+PSSA3_8101!E16</f>
        <v>0</v>
      </c>
      <c r="G16" s="376">
        <f t="shared" si="0"/>
        <v>0</v>
      </c>
      <c r="H16" s="468">
        <f>+PSSA3_8101!G16+PSSA3_8102!G16+PSSA3_8103!G16+PSSA3_8104!G16</f>
        <v>0</v>
      </c>
      <c r="I16" s="378">
        <f t="shared" si="1"/>
        <v>0</v>
      </c>
      <c r="J16" s="379">
        <f t="shared" si="2"/>
        <v>0</v>
      </c>
    </row>
    <row r="17" spans="2:10">
      <c r="B17" s="465">
        <f>+PSSA3_8101!A17</f>
        <v>0</v>
      </c>
      <c r="C17" s="372"/>
      <c r="D17" s="373"/>
      <c r="E17" s="374">
        <f>+PSSA3_8101!D17+PSSA3_8102!D17+PSSA3_8103!D17+PSSA3_8104!D17</f>
        <v>0</v>
      </c>
      <c r="F17" s="375">
        <f>+PSSA3_8101!E17</f>
        <v>0</v>
      </c>
      <c r="G17" s="376">
        <f t="shared" si="0"/>
        <v>0</v>
      </c>
      <c r="H17" s="468">
        <f>+PSSA3_8101!G17+PSSA3_8102!G17+PSSA3_8103!G17+PSSA3_8104!G17</f>
        <v>0</v>
      </c>
      <c r="I17" s="378">
        <f t="shared" si="1"/>
        <v>0</v>
      </c>
      <c r="J17" s="379">
        <f t="shared" si="2"/>
        <v>0</v>
      </c>
    </row>
    <row r="18" spans="2:10">
      <c r="B18" s="465">
        <f>+PSSA3_8101!A18</f>
        <v>0</v>
      </c>
      <c r="C18" s="372"/>
      <c r="D18" s="373"/>
      <c r="E18" s="374">
        <f>+PSSA3_8101!D18+PSSA3_8102!D18+PSSA3_8103!D18+PSSA3_8104!D18</f>
        <v>0</v>
      </c>
      <c r="F18" s="375">
        <f>+PSSA3_8101!E18</f>
        <v>0</v>
      </c>
      <c r="G18" s="376">
        <f t="shared" si="0"/>
        <v>0</v>
      </c>
      <c r="H18" s="468">
        <f>+PSSA3_8101!G18+PSSA3_8102!G18+PSSA3_8103!G18+PSSA3_8104!G18</f>
        <v>0</v>
      </c>
      <c r="I18" s="378">
        <f t="shared" si="1"/>
        <v>0</v>
      </c>
      <c r="J18" s="379">
        <f t="shared" si="2"/>
        <v>0</v>
      </c>
    </row>
    <row r="19" spans="2:10">
      <c r="B19" s="465">
        <f>+PSSA3_8101!A19</f>
        <v>0</v>
      </c>
      <c r="C19" s="372"/>
      <c r="D19" s="373"/>
      <c r="E19" s="374">
        <f>+PSSA3_8101!D19+PSSA3_8102!D19+PSSA3_8103!D19+PSSA3_8104!D19</f>
        <v>0</v>
      </c>
      <c r="F19" s="375">
        <f>+PSSA3_8101!E19</f>
        <v>0</v>
      </c>
      <c r="G19" s="376">
        <f t="shared" si="0"/>
        <v>0</v>
      </c>
      <c r="H19" s="468">
        <f>+PSSA3_8101!G19+PSSA3_8102!G19+PSSA3_8103!G19+PSSA3_8104!G19</f>
        <v>0</v>
      </c>
      <c r="I19" s="378">
        <f t="shared" si="1"/>
        <v>0</v>
      </c>
      <c r="J19" s="379">
        <f t="shared" si="2"/>
        <v>0</v>
      </c>
    </row>
    <row r="20" spans="2:10">
      <c r="B20" s="465">
        <f>+PSSA3_8101!A20</f>
        <v>0</v>
      </c>
      <c r="C20" s="372"/>
      <c r="D20" s="373"/>
      <c r="E20" s="374">
        <f>+PSSA3_8101!D20+PSSA3_8102!D20+PSSA3_8103!D20+PSSA3_8104!D20</f>
        <v>0</v>
      </c>
      <c r="F20" s="375">
        <f>+PSSA3_8101!E20</f>
        <v>0</v>
      </c>
      <c r="G20" s="376">
        <f t="shared" si="0"/>
        <v>0</v>
      </c>
      <c r="H20" s="468">
        <f>+PSSA3_8101!G20+PSSA3_8102!G20+PSSA3_8103!G20+PSSA3_8104!G20</f>
        <v>0</v>
      </c>
      <c r="I20" s="378">
        <f t="shared" si="1"/>
        <v>0</v>
      </c>
      <c r="J20" s="379">
        <f t="shared" si="2"/>
        <v>0</v>
      </c>
    </row>
    <row r="21" spans="2:10">
      <c r="B21" s="465">
        <f>+PSSA3_8101!A21</f>
        <v>0</v>
      </c>
      <c r="C21" s="372"/>
      <c r="D21" s="373"/>
      <c r="E21" s="374">
        <f>+PSSA3_8101!D21+PSSA3_8102!D21+PSSA3_8103!D21+PSSA3_8104!D21</f>
        <v>0</v>
      </c>
      <c r="F21" s="375">
        <f>+PSSA3_8101!E21</f>
        <v>0</v>
      </c>
      <c r="G21" s="376">
        <f t="shared" si="0"/>
        <v>0</v>
      </c>
      <c r="H21" s="468">
        <f>+PSSA3_8101!G21+PSSA3_8102!G21+PSSA3_8103!G21+PSSA3_8104!G21</f>
        <v>0</v>
      </c>
      <c r="I21" s="378">
        <f t="shared" si="1"/>
        <v>0</v>
      </c>
      <c r="J21" s="379">
        <f t="shared" si="2"/>
        <v>0</v>
      </c>
    </row>
    <row r="22" spans="2:10">
      <c r="B22" s="465">
        <f>+PSSA3_8101!A22</f>
        <v>0</v>
      </c>
      <c r="C22" s="372"/>
      <c r="D22" s="373"/>
      <c r="E22" s="374">
        <f>+PSSA3_8101!D22+PSSA3_8102!D22+PSSA3_8103!D22+PSSA3_8104!D22</f>
        <v>0</v>
      </c>
      <c r="F22" s="375">
        <f>+PSSA3_8101!E22</f>
        <v>0</v>
      </c>
      <c r="G22" s="376">
        <f t="shared" si="0"/>
        <v>0</v>
      </c>
      <c r="H22" s="468">
        <f>+PSSA3_8101!G22+PSSA3_8102!G22+PSSA3_8103!G22+PSSA3_8104!G22</f>
        <v>0</v>
      </c>
      <c r="I22" s="378">
        <f t="shared" si="1"/>
        <v>0</v>
      </c>
      <c r="J22" s="379">
        <f t="shared" si="2"/>
        <v>0</v>
      </c>
    </row>
    <row r="23" spans="2:10">
      <c r="B23" s="465">
        <f>+PSSA3_8101!A23</f>
        <v>0</v>
      </c>
      <c r="C23" s="372"/>
      <c r="D23" s="373"/>
      <c r="E23" s="374">
        <f>+PSSA3_8101!D23+PSSA3_8102!D23+PSSA3_8103!D23+PSSA3_8104!D23</f>
        <v>0</v>
      </c>
      <c r="F23" s="375">
        <f>+PSSA3_8101!E23</f>
        <v>0</v>
      </c>
      <c r="G23" s="376">
        <f t="shared" si="0"/>
        <v>0</v>
      </c>
      <c r="H23" s="468">
        <f>+PSSA3_8101!G23+PSSA3_8102!G23+PSSA3_8103!G23+PSSA3_8104!G23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799">
        <f>+PSSA3_8101!A26</f>
        <v>0</v>
      </c>
      <c r="C26" s="800"/>
      <c r="D26" s="465" t="str">
        <f>+PSSA3_8101!C26</f>
        <v>depreciation</v>
      </c>
      <c r="E26" s="374">
        <f>+PSSA3_8101!D26+PSSA3_8102!D26+PSSA3_8103!D26+PSSA3_8104!D26</f>
        <v>0</v>
      </c>
      <c r="F26" s="393">
        <v>0</v>
      </c>
      <c r="G26" s="394">
        <f>+PSSA3_8101!F26+PSSA3_8102!F26+PSSA3_8103!F26+PSSA3_8104!F26</f>
        <v>0</v>
      </c>
      <c r="H26" s="395">
        <v>0</v>
      </c>
      <c r="I26" s="467">
        <f>+PSSA3_8101!H26+PSSA3_8102!H26+PSSA3_8103!H26+PSSA3_8104!H26</f>
        <v>0</v>
      </c>
      <c r="J26" s="379">
        <f t="shared" ref="J26:J31" si="3">+G26-I26</f>
        <v>0</v>
      </c>
    </row>
    <row r="27" spans="2:10">
      <c r="B27" s="799">
        <f>+PSSA3_8101!A27</f>
        <v>0</v>
      </c>
      <c r="C27" s="800"/>
      <c r="D27" s="465" t="str">
        <f>+PSSA3_8101!C27</f>
        <v>depreciation</v>
      </c>
      <c r="E27" s="374">
        <f>+PSSA3_8101!D27+PSSA3_8102!D27+PSSA3_8103!D27+PSSA3_8104!D27</f>
        <v>0</v>
      </c>
      <c r="F27" s="397">
        <v>0</v>
      </c>
      <c r="G27" s="394">
        <f>+PSSA3_8101!F27+PSSA3_8102!F27+PSSA3_8103!F27+PSSA3_8104!F27</f>
        <v>0</v>
      </c>
      <c r="H27" s="377">
        <v>0</v>
      </c>
      <c r="I27" s="467">
        <f>+PSSA3_8101!H27+PSSA3_8102!H27+PSSA3_8103!H27+PSSA3_8104!H27</f>
        <v>0</v>
      </c>
      <c r="J27" s="379">
        <f t="shared" si="3"/>
        <v>0</v>
      </c>
    </row>
    <row r="28" spans="2:10">
      <c r="B28" s="799">
        <f>+PSSA3_8101!A28</f>
        <v>0</v>
      </c>
      <c r="C28" s="800"/>
      <c r="D28" s="465" t="str">
        <f>+PSSA3_8101!C28</f>
        <v>depreciation</v>
      </c>
      <c r="E28" s="374">
        <f>+PSSA3_8101!D28+PSSA3_8102!D28+PSSA3_8103!D28+PSSA3_8104!D28</f>
        <v>0</v>
      </c>
      <c r="F28" s="397">
        <v>0</v>
      </c>
      <c r="G28" s="394">
        <f>+PSSA3_8101!F28+PSSA3_8102!F28+PSSA3_8103!F28+PSSA3_8104!F28</f>
        <v>0</v>
      </c>
      <c r="H28" s="377">
        <v>0</v>
      </c>
      <c r="I28" s="467">
        <f>+PSSA3_8101!H28+PSSA3_8102!H28+PSSA3_8103!H28+PSSA3_8104!H28</f>
        <v>0</v>
      </c>
      <c r="J28" s="379">
        <f t="shared" si="3"/>
        <v>0</v>
      </c>
    </row>
    <row r="29" spans="2:10">
      <c r="B29" s="799">
        <f>+PSSA3_8101!A29</f>
        <v>0</v>
      </c>
      <c r="C29" s="800"/>
      <c r="D29" s="465" t="str">
        <f>+PSSA3_8101!C29</f>
        <v>depreciation</v>
      </c>
      <c r="E29" s="374">
        <f>+PSSA3_8101!D29+PSSA3_8102!D29+PSSA3_8103!D29+PSSA3_8104!D29</f>
        <v>0</v>
      </c>
      <c r="F29" s="397">
        <v>0</v>
      </c>
      <c r="G29" s="394">
        <f>+PSSA3_8101!F29+PSSA3_8102!F29+PSSA3_8103!F29+PSSA3_8104!F29</f>
        <v>0</v>
      </c>
      <c r="H29" s="377">
        <v>0</v>
      </c>
      <c r="I29" s="467">
        <f>+PSSA3_8101!H29+PSSA3_8102!H29+PSSA3_8103!H29+PSSA3_8104!H29</f>
        <v>0</v>
      </c>
      <c r="J29" s="379">
        <f t="shared" si="3"/>
        <v>0</v>
      </c>
    </row>
    <row r="30" spans="2:10">
      <c r="B30" s="799">
        <f>+PSSA3_8101!A30</f>
        <v>0</v>
      </c>
      <c r="C30" s="800"/>
      <c r="D30" s="465" t="str">
        <f>+PSSA3_8101!C30</f>
        <v>depreciation</v>
      </c>
      <c r="E30" s="374">
        <f>+PSSA3_8101!D30+PSSA3_8102!D30+PSSA3_8103!D30+PSSA3_8104!D30</f>
        <v>0</v>
      </c>
      <c r="F30" s="397">
        <v>0</v>
      </c>
      <c r="G30" s="394">
        <f>+PSSA3_8101!F30+PSSA3_8102!F30+PSSA3_8103!F30+PSSA3_8104!F30</f>
        <v>0</v>
      </c>
      <c r="H30" s="377">
        <v>0</v>
      </c>
      <c r="I30" s="467">
        <f>+PSSA3_8101!H30+PSSA3_8102!H30+PSSA3_8103!H30+PSSA3_8104!H30</f>
        <v>0</v>
      </c>
      <c r="J30" s="379">
        <f t="shared" si="3"/>
        <v>0</v>
      </c>
    </row>
    <row r="31" spans="2:10">
      <c r="B31" s="799">
        <f>+PSSA3_8101!A31</f>
        <v>0</v>
      </c>
      <c r="C31" s="800"/>
      <c r="D31" s="465" t="str">
        <f>+PSSA3_8101!C31</f>
        <v>depreciation</v>
      </c>
      <c r="E31" s="374">
        <f>+PSSA3_8101!D31+PSSA3_8102!D31+PSSA3_8103!D31+PSSA3_8104!D31</f>
        <v>0</v>
      </c>
      <c r="F31" s="399">
        <v>0</v>
      </c>
      <c r="G31" s="394">
        <f>+PSSA3_8101!F31+PSSA3_8102!F31+PSSA3_8103!F31+PSSA3_8104!F31</f>
        <v>0</v>
      </c>
      <c r="H31" s="400">
        <v>0</v>
      </c>
      <c r="I31" s="467">
        <f>+PSSA3_8101!H31+PSSA3_8102!H31+PSSA3_8103!H31+PSSA3_8104!H31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398"/>
      <c r="H32" s="405"/>
      <c r="I32" s="398"/>
      <c r="J32" s="379" t="s">
        <v>44</v>
      </c>
    </row>
    <row r="33" spans="2:14">
      <c r="B33" s="344" t="s">
        <v>38</v>
      </c>
      <c r="C33" s="349"/>
      <c r="D33" s="390"/>
      <c r="E33" s="390"/>
      <c r="F33" s="383"/>
      <c r="G33" s="406">
        <f>SUM(G26:G32)</f>
        <v>0</v>
      </c>
      <c r="H33" s="407">
        <f>SUM(H26:H32)</f>
        <v>0</v>
      </c>
      <c r="I33" s="407">
        <f>SUM(I26:I32)</f>
        <v>0</v>
      </c>
      <c r="J33" s="408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09"/>
      <c r="H34" s="410"/>
      <c r="I34" s="396"/>
      <c r="J34" s="411"/>
      <c r="K34" s="53"/>
    </row>
    <row r="35" spans="2:14">
      <c r="B35" s="334" t="s">
        <v>19</v>
      </c>
      <c r="C35" s="336"/>
      <c r="D35" s="374">
        <f>+PSSA3_8101!C35+PSSA3_8102!C35+PSSA3_8103!C35+PSSA3_8104!C35</f>
        <v>0</v>
      </c>
      <c r="E35" s="412">
        <v>0</v>
      </c>
      <c r="F35" s="374">
        <f>+PSSA3_8101!E35+PSSA3_8102!E35+PSSA3_8103!E35+PSSA3_8104!E35</f>
        <v>0</v>
      </c>
      <c r="G35" s="374">
        <f>+PSSA3_8101!F35+PSSA3_8102!F35+PSSA3_8103!F35+PSSA3_8104!F35</f>
        <v>0</v>
      </c>
      <c r="H35" s="468">
        <f>+PSSA3_8101!G35+PSSA3_8102!G35+PSSA3_8103!G35+PSSA3_8104!G35</f>
        <v>0</v>
      </c>
      <c r="I35" s="468">
        <f>+PSSA3_8101!H35+PSSA3_8102!H35+PSSA3_8103!H35+PSSA3_8104!H35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374">
        <f>+PSSA3_8101!C36+PSSA3_8102!C36+PSSA3_8103!C36+PSSA3_8104!C36</f>
        <v>0</v>
      </c>
      <c r="E36" s="412">
        <v>0</v>
      </c>
      <c r="F36" s="374">
        <f>+PSSA3_8101!E36+PSSA3_8102!E36+PSSA3_8103!E36+PSSA3_8104!E36</f>
        <v>0</v>
      </c>
      <c r="G36" s="374">
        <f>+PSSA3_8101!F36+PSSA3_8102!F36+PSSA3_8103!F36+PSSA3_8104!F36</f>
        <v>0</v>
      </c>
      <c r="H36" s="468">
        <f>+PSSA3_8101!G36+PSSA3_8102!G36+PSSA3_8103!G36+PSSA3_8104!G36</f>
        <v>0</v>
      </c>
      <c r="I36" s="468">
        <f>+PSSA3_8101!H36+PSSA3_8102!H36+PSSA3_8103!H36+PSSA3_8104!H36</f>
        <v>0</v>
      </c>
      <c r="J36" s="379">
        <f t="shared" si="4"/>
        <v>0</v>
      </c>
    </row>
    <row r="37" spans="2:14">
      <c r="B37" s="341" t="s">
        <v>21</v>
      </c>
      <c r="C37" s="413"/>
      <c r="D37" s="374">
        <f>+PSSA3_8101!C37+PSSA3_8102!C37+PSSA3_8103!C37+PSSA3_8104!C37</f>
        <v>0</v>
      </c>
      <c r="E37" s="412">
        <v>0</v>
      </c>
      <c r="F37" s="374">
        <f>+PSSA3_8101!E37+PSSA3_8102!E37+PSSA3_8103!E37+PSSA3_8104!E37</f>
        <v>0</v>
      </c>
      <c r="G37" s="374">
        <f>+PSSA3_8101!F37+PSSA3_8102!F37+PSSA3_8103!F37+PSSA3_8104!F37</f>
        <v>0</v>
      </c>
      <c r="H37" s="468">
        <f>+PSSA3_8101!G37+PSSA3_8102!G37+PSSA3_8103!G37+PSSA3_8104!G37</f>
        <v>0</v>
      </c>
      <c r="I37" s="468">
        <f>+PSSA3_8101!H37+PSSA3_8102!H37+PSSA3_8103!H37+PSSA3_8104!H37</f>
        <v>0</v>
      </c>
      <c r="J37" s="379">
        <f t="shared" si="4"/>
        <v>0</v>
      </c>
    </row>
    <row r="38" spans="2:14">
      <c r="B38" s="341" t="s">
        <v>22</v>
      </c>
      <c r="C38" s="413"/>
      <c r="D38" s="374">
        <f>+PSSA3_8101!C38+PSSA3_8102!C38+PSSA3_8103!C38+PSSA3_8104!C38</f>
        <v>0</v>
      </c>
      <c r="E38" s="412">
        <v>0</v>
      </c>
      <c r="F38" s="374">
        <f>+PSSA3_8101!E38+PSSA3_8102!E38+PSSA3_8103!E38+PSSA3_8104!E38</f>
        <v>0</v>
      </c>
      <c r="G38" s="374">
        <f>+PSSA3_8101!F38+PSSA3_8102!F38+PSSA3_8103!F38+PSSA3_8104!F38</f>
        <v>0</v>
      </c>
      <c r="H38" s="468">
        <f>+PSSA3_8101!G38+PSSA3_8102!G38+PSSA3_8103!G38+PSSA3_8104!G38</f>
        <v>0</v>
      </c>
      <c r="I38" s="468">
        <f>+PSSA3_8101!H38+PSSA3_8102!H38+PSSA3_8103!H38+PSSA3_8104!H38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391"/>
    </row>
    <row r="40" spans="2:14">
      <c r="B40" s="341" t="s">
        <v>24</v>
      </c>
      <c r="C40" s="413"/>
      <c r="D40" s="374">
        <f>+PSSA3_8101!C40+PSSA3_8102!C40+PSSA3_8103!C40+PSSA3_8104!C40</f>
        <v>0</v>
      </c>
      <c r="E40" s="412">
        <v>0</v>
      </c>
      <c r="F40" s="374">
        <f>+PSSA3_8101!E40+PSSA3_8102!E40+PSSA3_8103!E40+PSSA3_8104!E40</f>
        <v>0</v>
      </c>
      <c r="G40" s="374">
        <f>+PSSA3_8101!F40+PSSA3_8102!F40+PSSA3_8103!F40+PSSA3_8104!F40</f>
        <v>0</v>
      </c>
      <c r="H40" s="468">
        <f>+PSSA3_8101!G40+PSSA3_8102!G40+PSSA3_8103!G40+PSSA3_8104!G40</f>
        <v>0</v>
      </c>
      <c r="I40" s="468">
        <f>+PSSA3_8101!H40+PSSA3_8102!H40+PSSA3_8103!H40+PSSA3_8104!H40</f>
        <v>0</v>
      </c>
      <c r="J40" s="379">
        <f t="shared" si="4"/>
        <v>0</v>
      </c>
    </row>
    <row r="41" spans="2:14">
      <c r="B41" s="341" t="s">
        <v>25</v>
      </c>
      <c r="C41" s="413"/>
      <c r="D41" s="374">
        <f>+PSSA3_8101!C41+PSSA3_8102!C41+PSSA3_8103!C41+PSSA3_8104!C41</f>
        <v>0</v>
      </c>
      <c r="E41" s="412">
        <v>0</v>
      </c>
      <c r="F41" s="374">
        <f>+PSSA3_8101!E41+PSSA3_8102!E41+PSSA3_8103!E41+PSSA3_8104!E41</f>
        <v>0</v>
      </c>
      <c r="G41" s="374">
        <f>+PSSA3_8101!F41+PSSA3_8102!F41+PSSA3_8103!F41+PSSA3_8104!F41</f>
        <v>0</v>
      </c>
      <c r="H41" s="468">
        <f>+PSSA3_8101!G41+PSSA3_8102!G41+PSSA3_8103!G41+PSSA3_8104!G41</f>
        <v>0</v>
      </c>
      <c r="I41" s="468">
        <f>+PSSA3_8101!H41+PSSA3_8102!H41+PSSA3_8103!H41+PSSA3_8104!H41</f>
        <v>0</v>
      </c>
      <c r="J41" s="379">
        <f t="shared" si="4"/>
        <v>0</v>
      </c>
    </row>
    <row r="42" spans="2:14">
      <c r="B42" s="341" t="s">
        <v>26</v>
      </c>
      <c r="C42" s="413"/>
      <c r="D42" s="374">
        <f>+PSSA3_8101!C42+PSSA3_8102!C42+PSSA3_8103!C42+PSSA3_8104!C42</f>
        <v>0</v>
      </c>
      <c r="E42" s="412">
        <v>0</v>
      </c>
      <c r="F42" s="374">
        <f>+PSSA3_8101!E42+PSSA3_8102!E42+PSSA3_8103!E42+PSSA3_8104!E42</f>
        <v>0</v>
      </c>
      <c r="G42" s="374">
        <f>+PSSA3_8101!F42+PSSA3_8102!F42+PSSA3_8103!F42+PSSA3_8104!F42</f>
        <v>0</v>
      </c>
      <c r="H42" s="468">
        <f>+PSSA3_8101!G42+PSSA3_8102!G42+PSSA3_8103!G42+PSSA3_8104!G42</f>
        <v>0</v>
      </c>
      <c r="I42" s="468">
        <f>+PSSA3_8101!H42+PSSA3_8102!H42+PSSA3_8103!H42+PSSA3_8104!H42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374">
        <f>+PSSA3_8101!C43+PSSA3_8102!C43+PSSA3_8103!C43+PSSA3_8104!C43</f>
        <v>0</v>
      </c>
      <c r="E43" s="412">
        <v>0</v>
      </c>
      <c r="F43" s="374">
        <f>+PSSA3_8101!E43+PSSA3_8102!E43+PSSA3_8103!E43+PSSA3_8104!E43</f>
        <v>0</v>
      </c>
      <c r="G43" s="374">
        <f>+PSSA3_8101!F43+PSSA3_8102!F43+PSSA3_8103!F43+PSSA3_8104!F43</f>
        <v>0</v>
      </c>
      <c r="H43" s="468">
        <f>+PSSA3_8101!G43+PSSA3_8102!G43+PSSA3_8103!G43+PSSA3_8104!G43</f>
        <v>0</v>
      </c>
      <c r="I43" s="468">
        <f>+PSSA3_8101!H43+PSSA3_8102!H43+PSSA3_8103!H43+PSSA3_8104!H43</f>
        <v>0</v>
      </c>
      <c r="J43" s="379">
        <f t="shared" si="4"/>
        <v>0</v>
      </c>
    </row>
    <row r="44" spans="2:14">
      <c r="B44" s="341" t="s">
        <v>28</v>
      </c>
      <c r="C44" s="413"/>
      <c r="D44" s="374">
        <f>+PSSA3_8101!C44+PSSA3_8102!C44+PSSA3_8103!C44+PSSA3_8104!C44</f>
        <v>0</v>
      </c>
      <c r="E44" s="412">
        <v>0</v>
      </c>
      <c r="F44" s="374">
        <f>+PSSA3_8101!E44+PSSA3_8102!E44+PSSA3_8103!E44+PSSA3_8104!E44</f>
        <v>0</v>
      </c>
      <c r="G44" s="374">
        <f>+PSSA3_8101!F44+PSSA3_8102!F44+PSSA3_8103!F44+PSSA3_8104!F44</f>
        <v>0</v>
      </c>
      <c r="H44" s="468">
        <f>+PSSA3_8101!G44+PSSA3_8102!G44+PSSA3_8103!G44+PSSA3_8104!G44</f>
        <v>0</v>
      </c>
      <c r="I44" s="468">
        <f>+PSSA3_8101!H44+PSSA3_8102!H44+PSSA3_8103!H44+PSSA3_8104!H44</f>
        <v>0</v>
      </c>
      <c r="J44" s="379">
        <f t="shared" si="4"/>
        <v>0</v>
      </c>
    </row>
    <row r="45" spans="2:14">
      <c r="B45" s="341" t="s">
        <v>29</v>
      </c>
      <c r="C45" s="413"/>
      <c r="D45" s="374">
        <f>+PSSA3_8101!C45+PSSA3_8102!C45+PSSA3_8103!C45+PSSA3_8104!C45</f>
        <v>0</v>
      </c>
      <c r="E45" s="412">
        <v>0</v>
      </c>
      <c r="F45" s="374">
        <f>+PSSA3_8101!E45+PSSA3_8102!E45+PSSA3_8103!E45+PSSA3_8104!E45</f>
        <v>0</v>
      </c>
      <c r="G45" s="374">
        <f>+PSSA3_8101!F45+PSSA3_8102!F45+PSSA3_8103!F45+PSSA3_8104!F45</f>
        <v>0</v>
      </c>
      <c r="H45" s="468">
        <f>+PSSA3_8101!G45+PSSA3_8102!G45+PSSA3_8103!G45+PSSA3_8104!G45</f>
        <v>0</v>
      </c>
      <c r="I45" s="468">
        <f>+PSSA3_8101!H45+PSSA3_8102!H45+PSSA3_8103!H45+PSSA3_8104!H45</f>
        <v>0</v>
      </c>
      <c r="J45" s="379">
        <f t="shared" si="4"/>
        <v>0</v>
      </c>
    </row>
    <row r="46" spans="2:14">
      <c r="B46" s="344" t="s">
        <v>30</v>
      </c>
      <c r="C46" s="354"/>
      <c r="D46" s="374">
        <f>+PSSA3_8101!C46+PSSA3_8102!C46+PSSA3_8103!C46+PSSA3_8104!C46</f>
        <v>0</v>
      </c>
      <c r="E46" s="412">
        <v>0</v>
      </c>
      <c r="F46" s="374">
        <f>+PSSA3_8101!E46+PSSA3_8102!E46+PSSA3_8103!E46+PSSA3_8104!E46</f>
        <v>0</v>
      </c>
      <c r="G46" s="374">
        <f>+PSSA3_8101!F46+PSSA3_8102!F46+PSSA3_8103!F46+PSSA3_8104!F46</f>
        <v>0</v>
      </c>
      <c r="H46" s="468">
        <f>+PSSA3_8101!G46+PSSA3_8102!G46+PSSA3_8103!G46+PSSA3_8104!G46</f>
        <v>0</v>
      </c>
      <c r="I46" s="468">
        <f>+PSSA3_8101!H46+PSSA3_8102!H46+PSSA3_8103!H46+PSSA3_8104!H46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4.25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38.25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374">
        <f>+PSSA3_8101!C50+PSSA3_8102!C50+PSSA3_8103!C50+PSSA3_8104!C50</f>
        <v>0</v>
      </c>
      <c r="E50" s="427" t="str">
        <f>+'[1]PSS-A1_Prime'!G54</f>
        <v>1. LABOUR</v>
      </c>
      <c r="F50" s="428"/>
      <c r="G50" s="374">
        <f>+PSSA3_8101!F50+PSSA3_8102!F50+PSSA3_8103!F50+PSSA3_8104!F50</f>
        <v>0</v>
      </c>
      <c r="H50" s="424"/>
      <c r="I50" s="468">
        <f>+PSSA3_8101!H50+PSSA3_8102!H50+PSSA3_8103!H50+PSSA3_8104!H50</f>
        <v>0</v>
      </c>
      <c r="J50" s="429">
        <f>+G50-I50</f>
        <v>0</v>
      </c>
    </row>
    <row r="51" spans="2:12">
      <c r="B51" s="341" t="s">
        <v>175</v>
      </c>
      <c r="C51" s="413"/>
      <c r="D51" s="374">
        <f>+PSSA3_8101!C51+PSSA3_8102!C51+PSSA3_8103!C51+PSSA3_8104!C51</f>
        <v>0</v>
      </c>
      <c r="E51" s="427">
        <f>+'[1]PSS-A1_Prime'!G55</f>
        <v>0</v>
      </c>
      <c r="F51" s="428"/>
      <c r="G51" s="374">
        <f>+PSSA3_8101!F51+PSSA3_8102!F51+PSSA3_8103!F51+PSSA3_8104!F51</f>
        <v>0</v>
      </c>
      <c r="H51" s="424"/>
      <c r="I51" s="468">
        <f>+PSSA3_8101!H51+PSSA3_8102!H51+PSSA3_8103!H51+PSSA3_8104!H51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70"/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5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41" priority="1" stopIfTrue="1" operator="greaterThan">
      <formula>0</formula>
    </cfRule>
  </conditionalFormatting>
  <hyperlinks>
    <hyperlink ref="E9" location="WBS!A1" display="WP 8000"/>
  </hyperlink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N88"/>
  <sheetViews>
    <sheetView showGridLines="0" topLeftCell="A2" zoomScale="80" zoomScaleNormal="80" workbookViewId="0">
      <selection activeCell="D9" sqref="D9"/>
    </sheetView>
  </sheetViews>
  <sheetFormatPr defaultColWidth="9.140625" defaultRowHeight="12.75"/>
  <cols>
    <col min="1" max="1" width="25.7109375" style="21" customWidth="1"/>
    <col min="2" max="2" width="12" style="21" customWidth="1"/>
    <col min="3" max="3" width="16.28515625" style="21" customWidth="1"/>
    <col min="4" max="4" width="15.5703125" style="21" customWidth="1"/>
    <col min="5" max="5" width="18.140625" style="21" customWidth="1"/>
    <col min="6" max="6" width="24.42578125" style="21" customWidth="1"/>
    <col min="7" max="7" width="15.85546875" style="21" customWidth="1"/>
    <col min="8" max="8" width="17.140625" style="21" customWidth="1"/>
    <col min="9" max="9" width="17.42578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14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14" ht="30">
      <c r="A2" s="527" t="s">
        <v>0</v>
      </c>
      <c r="B2" s="528"/>
      <c r="C2" s="57" t="s">
        <v>1</v>
      </c>
      <c r="D2" s="529" t="s">
        <v>46</v>
      </c>
      <c r="E2" s="530" t="s">
        <v>2</v>
      </c>
      <c r="F2" s="531">
        <v>1</v>
      </c>
      <c r="G2" s="532"/>
      <c r="H2" s="533" t="s">
        <v>37</v>
      </c>
      <c r="I2" s="534">
        <v>1</v>
      </c>
      <c r="N2" s="21" t="s">
        <v>44</v>
      </c>
    </row>
    <row r="3" spans="1:14" ht="26.25" customHeight="1">
      <c r="A3" s="535" t="s">
        <v>146</v>
      </c>
      <c r="B3" s="301">
        <f>+Progetto!D9</f>
        <v>0</v>
      </c>
      <c r="C3" s="30"/>
      <c r="D3" s="30"/>
      <c r="E3" s="229" t="s">
        <v>43</v>
      </c>
      <c r="F3" s="257"/>
      <c r="G3" s="230"/>
      <c r="H3" s="229" t="s">
        <v>185</v>
      </c>
      <c r="I3" s="151"/>
      <c r="K3" s="21" t="s">
        <v>44</v>
      </c>
    </row>
    <row r="4" spans="1:14" ht="15">
      <c r="A4" s="535" t="s">
        <v>147</v>
      </c>
      <c r="B4" s="302">
        <f>+Progetto!D10</f>
        <v>0</v>
      </c>
      <c r="C4" s="282"/>
      <c r="D4" s="282"/>
      <c r="E4" s="296" t="s">
        <v>3</v>
      </c>
      <c r="F4" s="257"/>
      <c r="G4" s="230"/>
      <c r="H4" s="151"/>
      <c r="I4" s="151"/>
    </row>
    <row r="5" spans="1:14" ht="24" customHeight="1">
      <c r="A5" s="536"/>
      <c r="B5" s="298"/>
      <c r="C5" s="282"/>
      <c r="D5" s="295"/>
      <c r="E5" s="296" t="s">
        <v>4</v>
      </c>
      <c r="F5" s="257"/>
      <c r="G5" s="230"/>
      <c r="H5" s="151"/>
      <c r="I5" s="151"/>
    </row>
    <row r="6" spans="1:14">
      <c r="A6" s="787"/>
      <c r="B6" s="787"/>
      <c r="C6" s="787"/>
      <c r="D6" s="297" t="s">
        <v>5</v>
      </c>
      <c r="E6" s="22"/>
      <c r="F6" s="195"/>
      <c r="G6" s="22"/>
      <c r="H6" s="22"/>
      <c r="I6" s="23"/>
    </row>
    <row r="7" spans="1:14" ht="18" customHeight="1">
      <c r="A7" s="780"/>
      <c r="B7" s="780"/>
      <c r="C7" s="780"/>
      <c r="D7" s="781"/>
      <c r="E7" s="782"/>
      <c r="F7" s="783"/>
      <c r="G7" s="231"/>
      <c r="H7" s="228"/>
      <c r="I7" s="228"/>
    </row>
    <row r="8" spans="1:14">
      <c r="A8" s="537"/>
      <c r="B8" s="30"/>
      <c r="C8" s="31"/>
      <c r="D8" s="784"/>
      <c r="E8" s="785"/>
      <c r="F8" s="786"/>
      <c r="G8" s="231"/>
      <c r="H8" s="228"/>
      <c r="I8" s="228"/>
    </row>
    <row r="9" spans="1:14" ht="15">
      <c r="A9" s="538"/>
      <c r="B9" s="25"/>
      <c r="C9" s="133" t="s">
        <v>98</v>
      </c>
      <c r="D9" s="606">
        <v>9101</v>
      </c>
      <c r="E9" s="69"/>
      <c r="F9" s="198"/>
      <c r="G9" s="25"/>
      <c r="H9" s="25"/>
      <c r="I9" s="32"/>
    </row>
    <row r="10" spans="1:14">
      <c r="A10" s="53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">
        <v>73</v>
      </c>
      <c r="H10" s="36" t="s">
        <v>71</v>
      </c>
      <c r="I10" s="540" t="s">
        <v>72</v>
      </c>
    </row>
    <row r="11" spans="1:14">
      <c r="A11" s="54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">
        <v>74</v>
      </c>
      <c r="H11" s="41" t="s">
        <v>42</v>
      </c>
      <c r="I11" s="40" t="s">
        <v>42</v>
      </c>
    </row>
    <row r="12" spans="1:14" ht="13.5" customHeight="1">
      <c r="A12" s="542"/>
      <c r="B12" s="42"/>
      <c r="C12" s="43"/>
      <c r="D12" s="258"/>
      <c r="E12" s="146"/>
      <c r="F12" s="243">
        <f t="shared" ref="F12:F23" si="0">+D12*E12</f>
        <v>0</v>
      </c>
      <c r="G12" s="233"/>
      <c r="H12" s="154">
        <f t="shared" ref="H12:H23" si="1">+G12*E12</f>
        <v>0</v>
      </c>
      <c r="I12" s="543">
        <f>+F12-H12</f>
        <v>0</v>
      </c>
    </row>
    <row r="13" spans="1:14" ht="13.5" customHeight="1">
      <c r="A13" s="542"/>
      <c r="B13" s="42"/>
      <c r="C13" s="43"/>
      <c r="D13" s="258"/>
      <c r="E13" s="146"/>
      <c r="F13" s="243">
        <f t="shared" si="0"/>
        <v>0</v>
      </c>
      <c r="G13" s="233"/>
      <c r="H13" s="154">
        <f t="shared" si="1"/>
        <v>0</v>
      </c>
      <c r="I13" s="543">
        <f t="shared" ref="I13:I23" si="2">+F13-H13</f>
        <v>0</v>
      </c>
      <c r="J13" s="21" t="s">
        <v>44</v>
      </c>
    </row>
    <row r="14" spans="1:14">
      <c r="A14" s="542"/>
      <c r="B14" s="42"/>
      <c r="C14" s="43"/>
      <c r="D14" s="258"/>
      <c r="E14" s="146"/>
      <c r="F14" s="243">
        <f t="shared" si="0"/>
        <v>0</v>
      </c>
      <c r="G14" s="233"/>
      <c r="H14" s="154">
        <f t="shared" si="1"/>
        <v>0</v>
      </c>
      <c r="I14" s="543">
        <f t="shared" si="2"/>
        <v>0</v>
      </c>
    </row>
    <row r="15" spans="1:14">
      <c r="A15" s="542"/>
      <c r="B15" s="42"/>
      <c r="C15" s="43"/>
      <c r="D15" s="258"/>
      <c r="E15" s="146"/>
      <c r="F15" s="243">
        <f t="shared" si="0"/>
        <v>0</v>
      </c>
      <c r="G15" s="233"/>
      <c r="H15" s="154">
        <f t="shared" si="1"/>
        <v>0</v>
      </c>
      <c r="I15" s="543">
        <f t="shared" si="2"/>
        <v>0</v>
      </c>
    </row>
    <row r="16" spans="1:14">
      <c r="A16" s="542"/>
      <c r="B16" s="42"/>
      <c r="C16" s="43"/>
      <c r="D16" s="258"/>
      <c r="E16" s="146"/>
      <c r="F16" s="243">
        <f t="shared" si="0"/>
        <v>0</v>
      </c>
      <c r="G16" s="233"/>
      <c r="H16" s="154">
        <f t="shared" si="1"/>
        <v>0</v>
      </c>
      <c r="I16" s="543">
        <f t="shared" si="2"/>
        <v>0</v>
      </c>
    </row>
    <row r="17" spans="1:14">
      <c r="A17" s="542"/>
      <c r="B17" s="42"/>
      <c r="C17" s="43"/>
      <c r="D17" s="258"/>
      <c r="E17" s="146"/>
      <c r="F17" s="243">
        <f t="shared" si="0"/>
        <v>0</v>
      </c>
      <c r="G17" s="233"/>
      <c r="H17" s="154">
        <f t="shared" si="1"/>
        <v>0</v>
      </c>
      <c r="I17" s="543">
        <f t="shared" si="2"/>
        <v>0</v>
      </c>
    </row>
    <row r="18" spans="1:14">
      <c r="A18" s="542"/>
      <c r="B18" s="42"/>
      <c r="C18" s="43"/>
      <c r="D18" s="258"/>
      <c r="E18" s="146"/>
      <c r="F18" s="243">
        <f t="shared" si="0"/>
        <v>0</v>
      </c>
      <c r="G18" s="233"/>
      <c r="H18" s="154">
        <f t="shared" si="1"/>
        <v>0</v>
      </c>
      <c r="I18" s="543">
        <f t="shared" si="2"/>
        <v>0</v>
      </c>
    </row>
    <row r="19" spans="1:14">
      <c r="A19" s="544"/>
      <c r="B19" s="42"/>
      <c r="C19" s="43"/>
      <c r="D19" s="258"/>
      <c r="E19" s="146"/>
      <c r="F19" s="243">
        <f t="shared" si="0"/>
        <v>0</v>
      </c>
      <c r="G19" s="233"/>
      <c r="H19" s="154">
        <f t="shared" si="1"/>
        <v>0</v>
      </c>
      <c r="I19" s="543">
        <f t="shared" si="2"/>
        <v>0</v>
      </c>
    </row>
    <row r="20" spans="1:14">
      <c r="A20" s="542"/>
      <c r="B20" s="42"/>
      <c r="C20" s="43"/>
      <c r="D20" s="258"/>
      <c r="E20" s="146"/>
      <c r="F20" s="243">
        <f t="shared" si="0"/>
        <v>0</v>
      </c>
      <c r="G20" s="233"/>
      <c r="H20" s="154">
        <f t="shared" si="1"/>
        <v>0</v>
      </c>
      <c r="I20" s="543">
        <f t="shared" si="2"/>
        <v>0</v>
      </c>
    </row>
    <row r="21" spans="1:14">
      <c r="A21" s="542"/>
      <c r="B21" s="42"/>
      <c r="C21" s="43"/>
      <c r="D21" s="258"/>
      <c r="E21" s="146"/>
      <c r="F21" s="243">
        <f t="shared" si="0"/>
        <v>0</v>
      </c>
      <c r="G21" s="233"/>
      <c r="H21" s="154">
        <f t="shared" si="1"/>
        <v>0</v>
      </c>
      <c r="I21" s="543">
        <f t="shared" si="2"/>
        <v>0</v>
      </c>
    </row>
    <row r="22" spans="1:14">
      <c r="A22" s="542"/>
      <c r="B22" s="42"/>
      <c r="C22" s="43"/>
      <c r="D22" s="258"/>
      <c r="E22" s="146"/>
      <c r="F22" s="243">
        <f t="shared" si="0"/>
        <v>0</v>
      </c>
      <c r="G22" s="233"/>
      <c r="H22" s="154">
        <f t="shared" si="1"/>
        <v>0</v>
      </c>
      <c r="I22" s="543">
        <f t="shared" si="2"/>
        <v>0</v>
      </c>
    </row>
    <row r="23" spans="1:14">
      <c r="A23" s="542"/>
      <c r="B23" s="42"/>
      <c r="C23" s="43"/>
      <c r="D23" s="258"/>
      <c r="E23" s="146"/>
      <c r="F23" s="243">
        <f t="shared" si="0"/>
        <v>0</v>
      </c>
      <c r="G23" s="233"/>
      <c r="H23" s="154">
        <f t="shared" si="1"/>
        <v>0</v>
      </c>
      <c r="I23" s="543">
        <f t="shared" si="2"/>
        <v>0</v>
      </c>
    </row>
    <row r="24" spans="1:14">
      <c r="A24" s="545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546">
        <f>SUM(I12:I23)</f>
        <v>0</v>
      </c>
    </row>
    <row r="25" spans="1:14" ht="25.5">
      <c r="A25" s="539" t="s">
        <v>13</v>
      </c>
      <c r="B25" s="33"/>
      <c r="C25" s="149" t="s">
        <v>112</v>
      </c>
      <c r="D25" s="46" t="s">
        <v>14</v>
      </c>
      <c r="E25" s="47" t="s">
        <v>15</v>
      </c>
      <c r="F25" s="245"/>
      <c r="G25" s="234" t="s">
        <v>113</v>
      </c>
      <c r="H25" s="48"/>
      <c r="I25" s="547"/>
    </row>
    <row r="26" spans="1:14">
      <c r="A26" s="778"/>
      <c r="B26" s="779"/>
      <c r="C26" s="150" t="s">
        <v>110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548">
        <f t="shared" ref="I26:I31" si="5">+F26-H26</f>
        <v>0</v>
      </c>
    </row>
    <row r="27" spans="1:14">
      <c r="A27" s="778"/>
      <c r="B27" s="779"/>
      <c r="C27" s="150" t="s">
        <v>110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548">
        <f t="shared" si="5"/>
        <v>0</v>
      </c>
    </row>
    <row r="28" spans="1:14">
      <c r="A28" s="778"/>
      <c r="B28" s="779"/>
      <c r="C28" s="150" t="s">
        <v>110</v>
      </c>
      <c r="D28" s="164"/>
      <c r="E28" s="164"/>
      <c r="F28" s="246">
        <f>+D28*E28</f>
        <v>0</v>
      </c>
      <c r="G28" s="235"/>
      <c r="H28" s="161">
        <f t="shared" si="4"/>
        <v>0</v>
      </c>
      <c r="I28" s="548">
        <f t="shared" si="5"/>
        <v>0</v>
      </c>
    </row>
    <row r="29" spans="1:14">
      <c r="A29" s="778"/>
      <c r="B29" s="779"/>
      <c r="C29" s="150" t="s">
        <v>110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548">
        <f t="shared" si="5"/>
        <v>0</v>
      </c>
      <c r="N29" s="21" t="s">
        <v>44</v>
      </c>
    </row>
    <row r="30" spans="1:14">
      <c r="A30" s="778"/>
      <c r="B30" s="779"/>
      <c r="C30" s="150" t="s">
        <v>110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548">
        <f t="shared" si="5"/>
        <v>0</v>
      </c>
    </row>
    <row r="31" spans="1:14">
      <c r="A31" s="778"/>
      <c r="B31" s="779"/>
      <c r="C31" s="150" t="s">
        <v>110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548">
        <f t="shared" si="5"/>
        <v>0</v>
      </c>
    </row>
    <row r="32" spans="1:14">
      <c r="A32" s="549"/>
      <c r="B32" s="25"/>
      <c r="C32" s="49"/>
      <c r="D32" s="155"/>
      <c r="E32" s="155"/>
      <c r="F32" s="247"/>
      <c r="G32" s="156"/>
      <c r="H32" s="160"/>
      <c r="I32" s="548" t="s">
        <v>44</v>
      </c>
    </row>
    <row r="33" spans="1:10">
      <c r="A33" s="550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551">
        <f>SUM(I26:I32)</f>
        <v>0</v>
      </c>
    </row>
    <row r="34" spans="1:10" ht="25.5">
      <c r="A34" s="53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">
        <v>114</v>
      </c>
      <c r="H34" s="48"/>
      <c r="I34" s="547"/>
      <c r="J34" s="53"/>
    </row>
    <row r="35" spans="1:10">
      <c r="A35" s="552" t="s">
        <v>19</v>
      </c>
      <c r="B35" s="23"/>
      <c r="C35" s="157"/>
      <c r="D35" s="148"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548">
        <f t="shared" ref="I35:I46" si="6">+F35-H35</f>
        <v>0</v>
      </c>
    </row>
    <row r="36" spans="1:10">
      <c r="A36" s="553" t="s">
        <v>20</v>
      </c>
      <c r="B36" s="54"/>
      <c r="C36" s="157"/>
      <c r="D36" s="148"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548">
        <f t="shared" si="6"/>
        <v>0</v>
      </c>
    </row>
    <row r="37" spans="1:10">
      <c r="A37" s="553" t="s">
        <v>21</v>
      </c>
      <c r="B37" s="54"/>
      <c r="C37" s="157"/>
      <c r="D37" s="148"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548">
        <f t="shared" si="6"/>
        <v>0</v>
      </c>
    </row>
    <row r="38" spans="1:10">
      <c r="A38" s="553" t="s">
        <v>22</v>
      </c>
      <c r="B38" s="54"/>
      <c r="C38" s="157"/>
      <c r="D38" s="148"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548">
        <f t="shared" si="6"/>
        <v>0</v>
      </c>
    </row>
    <row r="39" spans="1:10">
      <c r="A39" s="553" t="s">
        <v>23</v>
      </c>
      <c r="B39" s="54"/>
      <c r="C39" s="158"/>
      <c r="D39" s="55"/>
      <c r="E39" s="158"/>
      <c r="F39" s="249"/>
      <c r="G39" s="236"/>
      <c r="H39" s="162"/>
      <c r="I39" s="554"/>
    </row>
    <row r="40" spans="1:10">
      <c r="A40" s="553" t="s">
        <v>24</v>
      </c>
      <c r="B40" s="54"/>
      <c r="C40" s="157"/>
      <c r="D40" s="148">
        <v>0</v>
      </c>
      <c r="E40" s="159">
        <f t="shared" ref="E40:E45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548">
        <f t="shared" si="6"/>
        <v>0</v>
      </c>
    </row>
    <row r="41" spans="1:10">
      <c r="A41" s="553" t="s">
        <v>25</v>
      </c>
      <c r="B41" s="54"/>
      <c r="C41" s="157"/>
      <c r="D41" s="148"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548">
        <f t="shared" si="6"/>
        <v>0</v>
      </c>
    </row>
    <row r="42" spans="1:10">
      <c r="A42" s="553" t="s">
        <v>26</v>
      </c>
      <c r="B42" s="54"/>
      <c r="C42" s="157"/>
      <c r="D42" s="148"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548">
        <f t="shared" si="6"/>
        <v>0</v>
      </c>
    </row>
    <row r="43" spans="1:10">
      <c r="A43" s="553" t="s">
        <v>27</v>
      </c>
      <c r="B43" s="54"/>
      <c r="C43" s="157"/>
      <c r="D43" s="148"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548">
        <f t="shared" si="6"/>
        <v>0</v>
      </c>
    </row>
    <row r="44" spans="1:10">
      <c r="A44" s="553" t="s">
        <v>28</v>
      </c>
      <c r="B44" s="54"/>
      <c r="C44" s="157"/>
      <c r="D44" s="148"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548">
        <f t="shared" si="6"/>
        <v>0</v>
      </c>
    </row>
    <row r="45" spans="1:10">
      <c r="A45" s="553" t="s">
        <v>29</v>
      </c>
      <c r="B45" s="54"/>
      <c r="C45" s="157"/>
      <c r="D45" s="148"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548">
        <f t="shared" si="6"/>
        <v>0</v>
      </c>
    </row>
    <row r="46" spans="1:10">
      <c r="A46" s="538" t="s">
        <v>30</v>
      </c>
      <c r="B46" s="32"/>
      <c r="C46" s="157"/>
      <c r="D46" s="148">
        <v>0</v>
      </c>
      <c r="E46" s="159">
        <f>+C46*D46</f>
        <v>0</v>
      </c>
      <c r="F46" s="246">
        <f t="shared" si="9"/>
        <v>0</v>
      </c>
      <c r="G46" s="235"/>
      <c r="H46" s="161">
        <f t="shared" si="7"/>
        <v>0</v>
      </c>
      <c r="I46" s="548">
        <f t="shared" si="6"/>
        <v>0</v>
      </c>
    </row>
    <row r="47" spans="1:10">
      <c r="A47" s="555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556">
        <f>SUM(I35:I46)</f>
        <v>0</v>
      </c>
    </row>
    <row r="48" spans="1:10" ht="14.25">
      <c r="A48" s="557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556">
        <f>+I24+I33+I47</f>
        <v>0</v>
      </c>
    </row>
    <row r="49" spans="1:9" ht="25.5">
      <c r="A49" s="558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34"/>
    </row>
    <row r="50" spans="1:9">
      <c r="A50" s="552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548">
        <f>+F50-H50</f>
        <v>0</v>
      </c>
    </row>
    <row r="51" spans="1:9">
      <c r="A51" s="553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548">
        <f>+F51-H51</f>
        <v>0</v>
      </c>
    </row>
    <row r="52" spans="1:9">
      <c r="A52" s="553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548">
        <f>+F52-H52</f>
        <v>0</v>
      </c>
    </row>
    <row r="53" spans="1:9">
      <c r="A53" s="538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548">
        <f>+F53-H53</f>
        <v>0</v>
      </c>
    </row>
    <row r="54" spans="1:9">
      <c r="A54" s="559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548">
        <f>+F54-H54</f>
        <v>0</v>
      </c>
    </row>
    <row r="55" spans="1:9">
      <c r="A55" s="560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548">
        <v>0</v>
      </c>
    </row>
    <row r="56" spans="1:9">
      <c r="A56" s="559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561">
        <f>+I54+I55</f>
        <v>0</v>
      </c>
    </row>
    <row r="57" spans="1:9">
      <c r="A57" s="562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561">
        <f t="shared" ref="I57:I62" si="10">+F57-H57</f>
        <v>0</v>
      </c>
    </row>
    <row r="58" spans="1:9">
      <c r="A58" s="562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561">
        <f t="shared" si="10"/>
        <v>0</v>
      </c>
    </row>
    <row r="59" spans="1:9">
      <c r="A59" s="26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561">
        <f t="shared" si="10"/>
        <v>0</v>
      </c>
    </row>
    <row r="60" spans="1:9">
      <c r="A60" s="559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563">
        <f t="shared" si="10"/>
        <v>0</v>
      </c>
    </row>
    <row r="61" spans="1:9">
      <c r="A61" s="562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563">
        <f t="shared" si="10"/>
        <v>0</v>
      </c>
    </row>
    <row r="62" spans="1:9" s="68" customFormat="1">
      <c r="A62" s="564" t="s">
        <v>102</v>
      </c>
      <c r="B62" s="67"/>
      <c r="C62" s="67"/>
      <c r="D62" s="67"/>
      <c r="E62" s="67"/>
      <c r="F62" s="565">
        <f>+F60-F61</f>
        <v>0</v>
      </c>
      <c r="G62" s="566"/>
      <c r="H62" s="567">
        <f>+H60-H61</f>
        <v>0</v>
      </c>
      <c r="I62" s="165">
        <f t="shared" si="10"/>
        <v>0</v>
      </c>
    </row>
    <row r="71" spans="5:5">
      <c r="E71" s="21" t="s">
        <v>44</v>
      </c>
    </row>
    <row r="88" spans="5:5">
      <c r="E88" s="21" t="s">
        <v>44</v>
      </c>
    </row>
  </sheetData>
  <sheetProtection password="DDCB" sheet="1" objects="1" scenarios="1"/>
  <mergeCells count="10">
    <mergeCell ref="A28:B28"/>
    <mergeCell ref="A29:B29"/>
    <mergeCell ref="A30:B30"/>
    <mergeCell ref="A31:B31"/>
    <mergeCell ref="D1:E1"/>
    <mergeCell ref="A6:C6"/>
    <mergeCell ref="A7:C7"/>
    <mergeCell ref="D7:F8"/>
    <mergeCell ref="A26:B26"/>
    <mergeCell ref="A27:B27"/>
  </mergeCells>
  <conditionalFormatting sqref="D35:D38 D40:D46">
    <cfRule type="cellIs" dxfId="40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1811023622047245" bottom="0" header="0" footer="0"/>
  <pageSetup paperSize="9" scale="66" orientation="portrait" r:id="rId1"/>
  <headerFooter alignWithMargins="0">
    <oddFooter>Pagina &amp;P&amp;R&amp;F</oddFooter>
  </headerFooter>
  <drawing r:id="rId2"/>
  <legacyDrawing r:id="rId3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70" zoomScaleNormal="70" workbookViewId="0">
      <selection activeCell="D9" sqref="D9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" style="21" customWidth="1"/>
    <col min="5" max="5" width="19.42578125" style="21" customWidth="1"/>
    <col min="6" max="6" width="22.140625" style="21" customWidth="1"/>
    <col min="7" max="8" width="15.140625" style="21" customWidth="1"/>
    <col min="9" max="9" width="19.1406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23.2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+PSSA3_9101!F3</f>
        <v>0</v>
      </c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9102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77">
        <f>+PSSA3_9101!A12</f>
        <v>0</v>
      </c>
      <c r="B12" s="576"/>
      <c r="C12" s="43"/>
      <c r="D12" s="258"/>
      <c r="E12" s="318">
        <f>+PSSA3_9101!E12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>+F12-H12</f>
        <v>0</v>
      </c>
    </row>
    <row r="13" spans="1:9" ht="13.5" customHeight="1">
      <c r="A13" s="577">
        <f>+PSSA3_9101!A13</f>
        <v>0</v>
      </c>
      <c r="B13" s="576"/>
      <c r="C13" s="43"/>
      <c r="D13" s="258"/>
      <c r="E13" s="318">
        <f>+PSSA3_9101!E13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ref="I13:I23" si="2">+F13-H13</f>
        <v>0</v>
      </c>
    </row>
    <row r="14" spans="1:9">
      <c r="A14" s="577">
        <f>+PSSA3_9101!A14</f>
        <v>0</v>
      </c>
      <c r="B14" s="576"/>
      <c r="C14" s="43"/>
      <c r="D14" s="258"/>
      <c r="E14" s="318">
        <f>+PSSA3_9101!E14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+PSSA3_9101!A15</f>
        <v>0</v>
      </c>
      <c r="B15" s="576"/>
      <c r="C15" s="43"/>
      <c r="D15" s="258"/>
      <c r="E15" s="318">
        <f>+PSSA3_9101!E15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+PSSA3_9101!A16</f>
        <v>0</v>
      </c>
      <c r="B16" s="576"/>
      <c r="C16" s="43"/>
      <c r="D16" s="258"/>
      <c r="E16" s="318">
        <f>+PSSA3_9101!E16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+PSSA3_9101!A17</f>
        <v>0</v>
      </c>
      <c r="B17" s="576"/>
      <c r="C17" s="43"/>
      <c r="D17" s="258"/>
      <c r="E17" s="318">
        <f>+PSSA3_9101!E17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+PSSA3_9101!A18</f>
        <v>0</v>
      </c>
      <c r="B18" s="576"/>
      <c r="C18" s="43"/>
      <c r="D18" s="258"/>
      <c r="E18" s="318">
        <f>+PSSA3_9101!E18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+PSSA3_9101!A19</f>
        <v>0</v>
      </c>
      <c r="B19" s="576"/>
      <c r="C19" s="43"/>
      <c r="D19" s="258"/>
      <c r="E19" s="318">
        <f>+PSSA3_9101!E19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+PSSA3_9101!A20</f>
        <v>0</v>
      </c>
      <c r="B20" s="576"/>
      <c r="C20" s="43"/>
      <c r="D20" s="258"/>
      <c r="E20" s="318">
        <f>+PSSA3_9101!E20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+PSSA3_9101!A21</f>
        <v>0</v>
      </c>
      <c r="B21" s="576"/>
      <c r="C21" s="43"/>
      <c r="D21" s="258"/>
      <c r="E21" s="318">
        <f>+PSSA3_9101!E21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+PSSA3_9101!A22</f>
        <v>0</v>
      </c>
      <c r="B22" s="576"/>
      <c r="C22" s="43"/>
      <c r="D22" s="258"/>
      <c r="E22" s="318">
        <f>+PSSA3_9101!E22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+PSSA3_9101!A23</f>
        <v>0</v>
      </c>
      <c r="B23" s="576"/>
      <c r="C23" s="43"/>
      <c r="D23" s="258"/>
      <c r="E23" s="318">
        <f>+PSSA3_9101!E23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5.5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788"/>
      <c r="B26" s="779"/>
      <c r="C26" s="150" t="str">
        <f>+PSSA3_9101!C26</f>
        <v>depreciation</v>
      </c>
      <c r="D26" s="164"/>
      <c r="E26" s="587">
        <f>+PSSA3_9101!E26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+PSSA3_9101!C27</f>
        <v>depreciation</v>
      </c>
      <c r="D27" s="164"/>
      <c r="E27" s="587">
        <f>+PSSA3_9101!E27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+PSSA3_9101!C28</f>
        <v>depreciation</v>
      </c>
      <c r="D28" s="164"/>
      <c r="E28" s="587">
        <f>+PSSA3_9101!E28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+PSSA3_9101!C29</f>
        <v>depreciation</v>
      </c>
      <c r="D29" s="164"/>
      <c r="E29" s="587">
        <f>+PSSA3_9101!E29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+PSSA3_9101!C30</f>
        <v>depreciation</v>
      </c>
      <c r="D30" s="164"/>
      <c r="E30" s="587">
        <f>+PSSA3_9101!E30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+PSSA3_9101!C31</f>
        <v>depreciation</v>
      </c>
      <c r="D31" s="164"/>
      <c r="E31" s="587">
        <f>+PSSA3_9101!E31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+PSSA3_9101!D35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+PSSA3_9101!D36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+PSSA3_9101!D37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+PSSA3_9101!D38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+PSSA3_9101!D40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+PSSA3_9101!D41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+PSSA3_9101!D42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+PSSA3_9101!D43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+PSSA3_9101!D44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+PSSA3_9101!D45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+PSSA3_9101!D46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39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9" orientation="portrait" r:id="rId1"/>
  <headerFooter alignWithMargins="0">
    <oddFooter>Pagina &amp;P&amp;R&amp;F</oddFooter>
  </headerFooter>
  <drawing r:id="rId2"/>
  <legacyDrawing r:id="rId3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75" zoomScaleNormal="75" workbookViewId="0">
      <selection activeCell="D9" sqref="D9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21" style="21" customWidth="1"/>
    <col min="6" max="6" width="23.7109375" style="21" customWidth="1"/>
    <col min="7" max="7" width="17.85546875" style="21" customWidth="1"/>
    <col min="8" max="8" width="17.140625" style="21" customWidth="1"/>
    <col min="9" max="9" width="23.71093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+PSSA3_9101!F3</f>
        <v>0</v>
      </c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9103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77">
        <f>+PSSA3_9101!A12</f>
        <v>0</v>
      </c>
      <c r="B12" s="42"/>
      <c r="C12" s="43"/>
      <c r="D12" s="258"/>
      <c r="E12" s="318">
        <f>+PSSA3_9101!E12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>+F12-H12</f>
        <v>0</v>
      </c>
    </row>
    <row r="13" spans="1:9" ht="13.5" customHeight="1">
      <c r="A13" s="577">
        <f>+PSSA3_9101!A13</f>
        <v>0</v>
      </c>
      <c r="B13" s="42"/>
      <c r="C13" s="43"/>
      <c r="D13" s="258"/>
      <c r="E13" s="318">
        <f>+PSSA3_9101!E13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ref="I13:I23" si="2">+F13-H13</f>
        <v>0</v>
      </c>
    </row>
    <row r="14" spans="1:9">
      <c r="A14" s="577">
        <f>+PSSA3_9101!A14</f>
        <v>0</v>
      </c>
      <c r="B14" s="42"/>
      <c r="C14" s="43"/>
      <c r="D14" s="258"/>
      <c r="E14" s="318">
        <f>+PSSA3_9101!E14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+PSSA3_9101!A15</f>
        <v>0</v>
      </c>
      <c r="B15" s="42"/>
      <c r="C15" s="43"/>
      <c r="D15" s="258"/>
      <c r="E15" s="318">
        <f>+PSSA3_9101!E15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+PSSA3_9101!A16</f>
        <v>0</v>
      </c>
      <c r="B16" s="42"/>
      <c r="C16" s="43"/>
      <c r="D16" s="258"/>
      <c r="E16" s="318">
        <f>+PSSA3_9101!E16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+PSSA3_9101!A17</f>
        <v>0</v>
      </c>
      <c r="B17" s="42"/>
      <c r="C17" s="43"/>
      <c r="D17" s="258"/>
      <c r="E17" s="318">
        <f>+PSSA3_9101!E17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+PSSA3_9101!A18</f>
        <v>0</v>
      </c>
      <c r="B18" s="42"/>
      <c r="C18" s="43"/>
      <c r="D18" s="258"/>
      <c r="E18" s="318">
        <f>+PSSA3_9101!E18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+PSSA3_9101!A19</f>
        <v>0</v>
      </c>
      <c r="B19" s="42"/>
      <c r="C19" s="43"/>
      <c r="D19" s="258"/>
      <c r="E19" s="318">
        <f>+PSSA3_9101!E19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+PSSA3_9101!A20</f>
        <v>0</v>
      </c>
      <c r="B20" s="42"/>
      <c r="C20" s="43"/>
      <c r="D20" s="258"/>
      <c r="E20" s="318">
        <f>+PSSA3_9101!E20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+PSSA3_9101!A21</f>
        <v>0</v>
      </c>
      <c r="B21" s="42"/>
      <c r="C21" s="43"/>
      <c r="D21" s="258"/>
      <c r="E21" s="318">
        <f>+PSSA3_9101!E21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+PSSA3_9101!A22</f>
        <v>0</v>
      </c>
      <c r="B22" s="42"/>
      <c r="C22" s="43"/>
      <c r="D22" s="258"/>
      <c r="E22" s="318">
        <f>+PSSA3_9101!E22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+PSSA3_9101!A23</f>
        <v>0</v>
      </c>
      <c r="B23" s="42"/>
      <c r="C23" s="43"/>
      <c r="D23" s="258"/>
      <c r="E23" s="318">
        <f>+PSSA3_9101!E23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788"/>
      <c r="B26" s="779"/>
      <c r="C26" s="150" t="str">
        <f>+PSSA3_9101!C26</f>
        <v>depreciation</v>
      </c>
      <c r="D26" s="164"/>
      <c r="E26" s="587">
        <f>+PSSA3_9101!E26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+PSSA3_9101!C27</f>
        <v>depreciation</v>
      </c>
      <c r="D27" s="164"/>
      <c r="E27" s="587">
        <f>+PSSA3_9101!E27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+PSSA3_9101!C28</f>
        <v>depreciation</v>
      </c>
      <c r="D28" s="164"/>
      <c r="E28" s="587">
        <f>+PSSA3_9101!E28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+PSSA3_9101!C29</f>
        <v>depreciation</v>
      </c>
      <c r="D29" s="164"/>
      <c r="E29" s="587">
        <f>+PSSA3_9101!E29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+PSSA3_9101!C30</f>
        <v>depreciation</v>
      </c>
      <c r="D30" s="164"/>
      <c r="E30" s="587">
        <f>+PSSA3_9101!E30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+PSSA3_9101!C31</f>
        <v>depreciation</v>
      </c>
      <c r="D31" s="164"/>
      <c r="E31" s="587">
        <f>+PSSA3_9101!E31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+PSSA3_9101!D35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+PSSA3_9101!D36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+PSSA3_9101!D37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+PSSA3_9101!D38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+PSSA3_9101!D40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+PSSA3_9101!D41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+PSSA3_9101!D42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+PSSA3_9101!D43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+PSSA3_9101!D44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+PSSA3_9101!D45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+PSSA3_9101!D46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38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5" orientation="portrait" r:id="rId1"/>
  <headerFooter alignWithMargins="0">
    <oddFooter>Pagina &amp;P&amp;R&amp;F</oddFooter>
  </headerFooter>
  <drawing r:id="rId2"/>
  <legacy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75" zoomScaleNormal="75" workbookViewId="0">
      <selection activeCell="D9" sqref="D9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21" style="21" customWidth="1"/>
    <col min="6" max="6" width="23.7109375" style="21" customWidth="1"/>
    <col min="7" max="7" width="17.85546875" style="21" customWidth="1"/>
    <col min="8" max="8" width="17.140625" style="21" customWidth="1"/>
    <col min="9" max="9" width="23.71093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+PSSA3_9101!F3</f>
        <v>0</v>
      </c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9104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77">
        <f>+PSSA3_9101!A12</f>
        <v>0</v>
      </c>
      <c r="B12" s="42"/>
      <c r="C12" s="43"/>
      <c r="D12" s="258"/>
      <c r="E12" s="318">
        <f>+PSSA3_9101!E12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>+F12-H12</f>
        <v>0</v>
      </c>
    </row>
    <row r="13" spans="1:9" ht="13.5" customHeight="1">
      <c r="A13" s="577">
        <f>+PSSA3_9101!A13</f>
        <v>0</v>
      </c>
      <c r="B13" s="42"/>
      <c r="C13" s="43"/>
      <c r="D13" s="258"/>
      <c r="E13" s="318">
        <f>+PSSA3_9101!E13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ref="I13:I23" si="2">+F13-H13</f>
        <v>0</v>
      </c>
    </row>
    <row r="14" spans="1:9">
      <c r="A14" s="577">
        <f>+PSSA3_9101!A14</f>
        <v>0</v>
      </c>
      <c r="B14" s="42"/>
      <c r="C14" s="43"/>
      <c r="D14" s="258"/>
      <c r="E14" s="318">
        <f>+PSSA3_9101!E14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+PSSA3_9101!A15</f>
        <v>0</v>
      </c>
      <c r="B15" s="42"/>
      <c r="C15" s="43"/>
      <c r="D15" s="258"/>
      <c r="E15" s="318">
        <f>+PSSA3_9101!E15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+PSSA3_9101!A16</f>
        <v>0</v>
      </c>
      <c r="B16" s="42"/>
      <c r="C16" s="43"/>
      <c r="D16" s="258"/>
      <c r="E16" s="318">
        <f>+PSSA3_9101!E16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+PSSA3_9101!A17</f>
        <v>0</v>
      </c>
      <c r="B17" s="42"/>
      <c r="C17" s="43"/>
      <c r="D17" s="258"/>
      <c r="E17" s="318">
        <f>+PSSA3_9101!E17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+PSSA3_9101!A18</f>
        <v>0</v>
      </c>
      <c r="B18" s="42"/>
      <c r="C18" s="43"/>
      <c r="D18" s="258"/>
      <c r="E18" s="318">
        <f>+PSSA3_9101!E18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+PSSA3_9101!A19</f>
        <v>0</v>
      </c>
      <c r="B19" s="42"/>
      <c r="C19" s="43"/>
      <c r="D19" s="258"/>
      <c r="E19" s="318">
        <f>+PSSA3_9101!E19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+PSSA3_9101!A20</f>
        <v>0</v>
      </c>
      <c r="B20" s="42"/>
      <c r="C20" s="43"/>
      <c r="D20" s="258"/>
      <c r="E20" s="318">
        <f>+PSSA3_9101!E20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+PSSA3_9101!A21</f>
        <v>0</v>
      </c>
      <c r="B21" s="42"/>
      <c r="C21" s="43"/>
      <c r="D21" s="258"/>
      <c r="E21" s="318">
        <f>+PSSA3_9101!E21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+PSSA3_9101!A22</f>
        <v>0</v>
      </c>
      <c r="B22" s="42"/>
      <c r="C22" s="43"/>
      <c r="D22" s="258"/>
      <c r="E22" s="318">
        <f>+PSSA3_9101!E22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+PSSA3_9101!A23</f>
        <v>0</v>
      </c>
      <c r="B23" s="42"/>
      <c r="C23" s="43"/>
      <c r="D23" s="258"/>
      <c r="E23" s="318">
        <f>+PSSA3_9101!E23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788"/>
      <c r="B26" s="779"/>
      <c r="C26" s="150" t="str">
        <f>+PSSA3_9101!C26</f>
        <v>depreciation</v>
      </c>
      <c r="D26" s="164"/>
      <c r="E26" s="587">
        <f>+PSSA3_9101!E26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+PSSA3_9101!C27</f>
        <v>depreciation</v>
      </c>
      <c r="D27" s="164"/>
      <c r="E27" s="587">
        <f>+PSSA3_9101!E27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+PSSA3_9101!C28</f>
        <v>depreciation</v>
      </c>
      <c r="D28" s="164"/>
      <c r="E28" s="587">
        <f>+PSSA3_9101!E28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+PSSA3_9101!C29</f>
        <v>depreciation</v>
      </c>
      <c r="D29" s="164"/>
      <c r="E29" s="587">
        <f>+PSSA3_9101!E29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+PSSA3_9101!C30</f>
        <v>depreciation</v>
      </c>
      <c r="D30" s="164"/>
      <c r="E30" s="587">
        <f>+PSSA3_9101!E30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+PSSA3_9101!C31</f>
        <v>depreciation</v>
      </c>
      <c r="D31" s="164"/>
      <c r="E31" s="587">
        <f>+PSSA3_9101!E31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+PSSA3_9101!D35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+PSSA3_9101!D36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+PSSA3_9101!D37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+PSSA3_9101!D38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+PSSA3_9101!D40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+PSSA3_9101!D41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+PSSA3_9101!D42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+PSSA3_9101!D43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+PSSA3_9101!D44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+PSSA3_9101!D45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+PSSA3_9101!D46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37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5" orientation="portrait" r:id="rId1"/>
  <headerFooter alignWithMargins="0">
    <oddFooter>Pagina &amp;P&amp;R&amp;F</oddFooter>
  </headerFooter>
  <drawing r:id="rId2"/>
  <legacyDrawing r:id="rId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topLeftCell="B2" zoomScale="80" zoomScaleNormal="80" workbookViewId="0">
      <selection activeCell="D35" sqref="D35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+Progetto!E9</f>
        <v>0</v>
      </c>
      <c r="D3" s="335"/>
      <c r="E3" s="336"/>
      <c r="F3" s="337" t="s">
        <v>43</v>
      </c>
      <c r="G3" s="338">
        <f>+PSSA3_9101!F3</f>
        <v>0</v>
      </c>
      <c r="H3" s="339"/>
      <c r="I3" s="335"/>
      <c r="J3" s="340"/>
    </row>
    <row r="4" spans="2:10">
      <c r="B4" s="299" t="s">
        <v>147</v>
      </c>
      <c r="C4" s="302">
        <f>+Progetto!E10</f>
        <v>0</v>
      </c>
      <c r="D4" s="342" t="s">
        <v>169</v>
      </c>
      <c r="E4" s="343"/>
      <c r="F4" s="24" t="s">
        <v>3</v>
      </c>
      <c r="G4" s="790"/>
      <c r="H4" s="791"/>
      <c r="I4" s="791"/>
      <c r="J4" s="792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790"/>
      <c r="H5" s="791"/>
      <c r="I5" s="791"/>
      <c r="J5" s="792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793"/>
      <c r="F7" s="794"/>
      <c r="G7" s="794"/>
      <c r="H7" s="794"/>
      <c r="I7" s="794"/>
      <c r="J7" s="795"/>
    </row>
    <row r="8" spans="2:10">
      <c r="B8" s="351"/>
      <c r="C8" s="352"/>
      <c r="D8" s="353"/>
      <c r="E8" s="796"/>
      <c r="F8" s="797"/>
      <c r="G8" s="797"/>
      <c r="H8" s="797"/>
      <c r="I8" s="797"/>
      <c r="J8" s="798"/>
    </row>
    <row r="9" spans="2:10">
      <c r="B9" s="344"/>
      <c r="C9" s="346"/>
      <c r="D9" s="354"/>
      <c r="E9" s="605" t="s">
        <v>211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+PSSA3_9101!A12</f>
        <v>0</v>
      </c>
      <c r="C12" s="372"/>
      <c r="D12" s="373"/>
      <c r="E12" s="374">
        <f>+PSSA3_9101!D12+PSSA3_9102!D12+PSSA3_9103!D12+PSSA3_9104!D12</f>
        <v>0</v>
      </c>
      <c r="F12" s="375">
        <f>+PSSA3_9101!E12</f>
        <v>0</v>
      </c>
      <c r="G12" s="376">
        <f>+E12*F12</f>
        <v>0</v>
      </c>
      <c r="H12" s="468">
        <f>+PSSA3_9101!G12+PSSA3_9102!G12+PSSA3_9103!G12+PSSA3_9104!G12</f>
        <v>0</v>
      </c>
      <c r="I12" s="378">
        <f>+H12*F12</f>
        <v>0</v>
      </c>
      <c r="J12" s="379">
        <f>+G12-I12</f>
        <v>0</v>
      </c>
    </row>
    <row r="13" spans="2:10">
      <c r="B13" s="465">
        <f>+PSSA3_9101!A13</f>
        <v>0</v>
      </c>
      <c r="C13" s="372"/>
      <c r="D13" s="373"/>
      <c r="E13" s="374">
        <f>+PSSA3_9101!D13+PSSA3_9102!D13+PSSA3_9103!D13+PSSA3_9104!D13</f>
        <v>0</v>
      </c>
      <c r="F13" s="375">
        <f>+PSSA3_9101!E13</f>
        <v>0</v>
      </c>
      <c r="G13" s="376">
        <f t="shared" ref="G13:G23" si="0">+E13*F13</f>
        <v>0</v>
      </c>
      <c r="H13" s="468">
        <f>+PSSA3_9101!G13+PSSA3_9102!G13+PSSA3_9103!G13+PSSA3_9104!G13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+PSSA3_9101!A14</f>
        <v>0</v>
      </c>
      <c r="C14" s="372"/>
      <c r="D14" s="373"/>
      <c r="E14" s="374">
        <f>+PSSA3_9101!D14+PSSA3_9102!D14+PSSA3_9103!D14+PSSA3_9104!D14</f>
        <v>0</v>
      </c>
      <c r="F14" s="375">
        <f>+PSSA3_9101!E14</f>
        <v>0</v>
      </c>
      <c r="G14" s="376">
        <f t="shared" si="0"/>
        <v>0</v>
      </c>
      <c r="H14" s="468">
        <f>+PSSA3_9101!G14+PSSA3_9102!G14+PSSA3_9103!G14+PSSA3_9104!G14</f>
        <v>0</v>
      </c>
      <c r="I14" s="378">
        <f t="shared" si="1"/>
        <v>0</v>
      </c>
      <c r="J14" s="379">
        <f t="shared" si="2"/>
        <v>0</v>
      </c>
    </row>
    <row r="15" spans="2:10">
      <c r="B15" s="465">
        <f>+PSSA3_9101!A15</f>
        <v>0</v>
      </c>
      <c r="C15" s="372"/>
      <c r="D15" s="373"/>
      <c r="E15" s="374">
        <f>+PSSA3_9101!D15+PSSA3_9102!D15+PSSA3_9103!D15+PSSA3_9104!D15</f>
        <v>0</v>
      </c>
      <c r="F15" s="375">
        <f>+PSSA3_9101!E15</f>
        <v>0</v>
      </c>
      <c r="G15" s="376">
        <f t="shared" si="0"/>
        <v>0</v>
      </c>
      <c r="H15" s="468">
        <f>+PSSA3_9101!G15+PSSA3_9102!G15+PSSA3_9103!G15+PSSA3_9104!G15</f>
        <v>0</v>
      </c>
      <c r="I15" s="378">
        <f t="shared" si="1"/>
        <v>0</v>
      </c>
      <c r="J15" s="379">
        <f t="shared" si="2"/>
        <v>0</v>
      </c>
    </row>
    <row r="16" spans="2:10">
      <c r="B16" s="465">
        <f>+PSSA3_9101!A16</f>
        <v>0</v>
      </c>
      <c r="C16" s="372"/>
      <c r="D16" s="373"/>
      <c r="E16" s="374">
        <f>+PSSA3_9101!D16+PSSA3_9102!D16+PSSA3_9103!D16+PSSA3_9104!D16</f>
        <v>0</v>
      </c>
      <c r="F16" s="375">
        <f>+PSSA3_9101!E16</f>
        <v>0</v>
      </c>
      <c r="G16" s="376">
        <f t="shared" si="0"/>
        <v>0</v>
      </c>
      <c r="H16" s="468">
        <f>+PSSA3_9101!G16+PSSA3_9102!G16+PSSA3_9103!G16+PSSA3_9104!G16</f>
        <v>0</v>
      </c>
      <c r="I16" s="378">
        <f t="shared" si="1"/>
        <v>0</v>
      </c>
      <c r="J16" s="379">
        <f t="shared" si="2"/>
        <v>0</v>
      </c>
    </row>
    <row r="17" spans="2:10">
      <c r="B17" s="465">
        <f>+PSSA3_9101!A17</f>
        <v>0</v>
      </c>
      <c r="C17" s="372"/>
      <c r="D17" s="373"/>
      <c r="E17" s="374">
        <f>+PSSA3_9101!D17+PSSA3_9102!D17+PSSA3_9103!D17+PSSA3_9104!D17</f>
        <v>0</v>
      </c>
      <c r="F17" s="375">
        <f>+PSSA3_9101!E17</f>
        <v>0</v>
      </c>
      <c r="G17" s="376">
        <f t="shared" si="0"/>
        <v>0</v>
      </c>
      <c r="H17" s="468">
        <f>+PSSA3_9101!G17+PSSA3_9102!G17+PSSA3_9103!G17+PSSA3_9104!G17</f>
        <v>0</v>
      </c>
      <c r="I17" s="378">
        <f t="shared" si="1"/>
        <v>0</v>
      </c>
      <c r="J17" s="379">
        <f t="shared" si="2"/>
        <v>0</v>
      </c>
    </row>
    <row r="18" spans="2:10">
      <c r="B18" s="465">
        <f>+PSSA3_9101!A18</f>
        <v>0</v>
      </c>
      <c r="C18" s="372"/>
      <c r="D18" s="373"/>
      <c r="E18" s="374">
        <f>+PSSA3_9101!D18+PSSA3_9102!D18+PSSA3_9103!D18+PSSA3_9104!D18</f>
        <v>0</v>
      </c>
      <c r="F18" s="375">
        <f>+PSSA3_9101!E18</f>
        <v>0</v>
      </c>
      <c r="G18" s="376">
        <f t="shared" si="0"/>
        <v>0</v>
      </c>
      <c r="H18" s="468">
        <f>+PSSA3_9101!G18+PSSA3_9102!G18+PSSA3_9103!G18+PSSA3_9104!G18</f>
        <v>0</v>
      </c>
      <c r="I18" s="378">
        <f t="shared" si="1"/>
        <v>0</v>
      </c>
      <c r="J18" s="379">
        <f t="shared" si="2"/>
        <v>0</v>
      </c>
    </row>
    <row r="19" spans="2:10">
      <c r="B19" s="465">
        <f>+PSSA3_9101!A19</f>
        <v>0</v>
      </c>
      <c r="C19" s="372"/>
      <c r="D19" s="373"/>
      <c r="E19" s="374">
        <f>+PSSA3_9101!D19+PSSA3_9102!D19+PSSA3_9103!D19+PSSA3_9104!D19</f>
        <v>0</v>
      </c>
      <c r="F19" s="375">
        <f>+PSSA3_9101!E19</f>
        <v>0</v>
      </c>
      <c r="G19" s="376">
        <f t="shared" si="0"/>
        <v>0</v>
      </c>
      <c r="H19" s="468">
        <f>+PSSA3_9101!G19+PSSA3_9102!G19+PSSA3_9103!G19+PSSA3_9104!G19</f>
        <v>0</v>
      </c>
      <c r="I19" s="378">
        <f t="shared" si="1"/>
        <v>0</v>
      </c>
      <c r="J19" s="379">
        <f t="shared" si="2"/>
        <v>0</v>
      </c>
    </row>
    <row r="20" spans="2:10">
      <c r="B20" s="465">
        <f>+PSSA3_9101!A20</f>
        <v>0</v>
      </c>
      <c r="C20" s="372"/>
      <c r="D20" s="373"/>
      <c r="E20" s="374">
        <f>+PSSA3_9101!D20+PSSA3_9102!D20+PSSA3_9103!D20+PSSA3_9104!D20</f>
        <v>0</v>
      </c>
      <c r="F20" s="375">
        <f>+PSSA3_9101!E20</f>
        <v>0</v>
      </c>
      <c r="G20" s="376">
        <f t="shared" si="0"/>
        <v>0</v>
      </c>
      <c r="H20" s="468">
        <f>+PSSA3_9101!G20+PSSA3_9102!G20+PSSA3_9103!G20+PSSA3_9104!G20</f>
        <v>0</v>
      </c>
      <c r="I20" s="378">
        <f t="shared" si="1"/>
        <v>0</v>
      </c>
      <c r="J20" s="379">
        <f t="shared" si="2"/>
        <v>0</v>
      </c>
    </row>
    <row r="21" spans="2:10">
      <c r="B21" s="465">
        <f>+PSSA3_9101!A21</f>
        <v>0</v>
      </c>
      <c r="C21" s="372"/>
      <c r="D21" s="373"/>
      <c r="E21" s="374">
        <f>+PSSA3_9101!D21+PSSA3_9102!D21+PSSA3_9103!D21+PSSA3_9104!D21</f>
        <v>0</v>
      </c>
      <c r="F21" s="375">
        <f>+PSSA3_9101!E21</f>
        <v>0</v>
      </c>
      <c r="G21" s="376">
        <f t="shared" si="0"/>
        <v>0</v>
      </c>
      <c r="H21" s="468">
        <f>+PSSA3_9101!G21+PSSA3_9102!G21+PSSA3_9103!G21+PSSA3_9104!G21</f>
        <v>0</v>
      </c>
      <c r="I21" s="378">
        <f t="shared" si="1"/>
        <v>0</v>
      </c>
      <c r="J21" s="379">
        <f t="shared" si="2"/>
        <v>0</v>
      </c>
    </row>
    <row r="22" spans="2:10">
      <c r="B22" s="465">
        <f>+PSSA3_9101!A22</f>
        <v>0</v>
      </c>
      <c r="C22" s="372"/>
      <c r="D22" s="373"/>
      <c r="E22" s="374">
        <f>+PSSA3_9101!D22+PSSA3_9102!D22+PSSA3_9103!D22+PSSA3_9104!D22</f>
        <v>0</v>
      </c>
      <c r="F22" s="375">
        <f>+PSSA3_9101!E22</f>
        <v>0</v>
      </c>
      <c r="G22" s="376">
        <f t="shared" si="0"/>
        <v>0</v>
      </c>
      <c r="H22" s="468">
        <f>+PSSA3_9101!G22+PSSA3_9102!G22+PSSA3_9103!G22+PSSA3_9104!G22</f>
        <v>0</v>
      </c>
      <c r="I22" s="378">
        <f t="shared" si="1"/>
        <v>0</v>
      </c>
      <c r="J22" s="379">
        <f t="shared" si="2"/>
        <v>0</v>
      </c>
    </row>
    <row r="23" spans="2:10">
      <c r="B23" s="465">
        <f>+PSSA3_9101!A23</f>
        <v>0</v>
      </c>
      <c r="C23" s="372"/>
      <c r="D23" s="373"/>
      <c r="E23" s="374">
        <f>+PSSA3_9101!D23+PSSA3_9102!D23+PSSA3_9103!D23+PSSA3_9104!D23</f>
        <v>0</v>
      </c>
      <c r="F23" s="375">
        <f>+PSSA3_9101!E23</f>
        <v>0</v>
      </c>
      <c r="G23" s="376">
        <f t="shared" si="0"/>
        <v>0</v>
      </c>
      <c r="H23" s="468">
        <f>+PSSA3_9101!G23+PSSA3_9102!G23+PSSA3_9103!G23+PSSA3_9104!G23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799">
        <f>+PSSA3_9101!A26</f>
        <v>0</v>
      </c>
      <c r="C26" s="800"/>
      <c r="D26" s="465" t="str">
        <f>+PSSA3_8101!C26</f>
        <v>depreciation</v>
      </c>
      <c r="E26" s="374">
        <f>+PSSA3_9101!D26+PSSA3_9102!D26+PSSA3_9103!D26+PSSA3_9104!D26</f>
        <v>0</v>
      </c>
      <c r="F26" s="393">
        <v>0</v>
      </c>
      <c r="G26" s="374">
        <f>+PSSA3_9101!F26+PSSA3_9102!F26+PSSA3_9103!F26+PSSA3_9104!F26</f>
        <v>0</v>
      </c>
      <c r="H26" s="468">
        <f>+PSSA3_9101!G26+PSSA3_9102!G26+PSSA3_9103!G26+PSSA3_9104!G26</f>
        <v>0</v>
      </c>
      <c r="I26" s="468">
        <f>+PSSA3_9101!H26+PSSA3_9102!H26+PSSA3_9103!H26+PSSA3_9104!H26</f>
        <v>0</v>
      </c>
      <c r="J26" s="379">
        <f t="shared" ref="J26:J31" si="3">+G26-I26</f>
        <v>0</v>
      </c>
    </row>
    <row r="27" spans="2:10">
      <c r="B27" s="799">
        <f>+PSSA3_9101!A27</f>
        <v>0</v>
      </c>
      <c r="C27" s="800"/>
      <c r="D27" s="465" t="str">
        <f>+PSSA3_8101!C27</f>
        <v>depreciation</v>
      </c>
      <c r="E27" s="374">
        <f>+PSSA3_9101!D27+PSSA3_9102!D27+PSSA3_9103!D27+PSSA3_9104!D27</f>
        <v>0</v>
      </c>
      <c r="F27" s="397">
        <v>0</v>
      </c>
      <c r="G27" s="374">
        <f>+PSSA3_9101!F27+PSSA3_9102!F27+PSSA3_9103!F27+PSSA3_9104!F27</f>
        <v>0</v>
      </c>
      <c r="H27" s="468">
        <f>+PSSA3_9101!G27+PSSA3_9102!G27+PSSA3_9103!G27+PSSA3_9104!G27</f>
        <v>0</v>
      </c>
      <c r="I27" s="468">
        <f>+PSSA3_9101!H27+PSSA3_9102!H27+PSSA3_9103!H27+PSSA3_9104!H27</f>
        <v>0</v>
      </c>
      <c r="J27" s="379">
        <f t="shared" si="3"/>
        <v>0</v>
      </c>
    </row>
    <row r="28" spans="2:10">
      <c r="B28" s="799">
        <f>+PSSA3_9101!A28</f>
        <v>0</v>
      </c>
      <c r="C28" s="800"/>
      <c r="D28" s="465" t="str">
        <f>+PSSA3_8101!C28</f>
        <v>depreciation</v>
      </c>
      <c r="E28" s="374">
        <f>+PSSA3_9101!D28+PSSA3_9102!D28+PSSA3_9103!D28+PSSA3_9104!D28</f>
        <v>0</v>
      </c>
      <c r="F28" s="397">
        <v>0</v>
      </c>
      <c r="G28" s="374">
        <f>+PSSA3_9101!F28+PSSA3_9102!F28+PSSA3_9103!F28+PSSA3_9104!F28</f>
        <v>0</v>
      </c>
      <c r="H28" s="468">
        <f>+PSSA3_9101!G28+PSSA3_9102!G28+PSSA3_9103!G28+PSSA3_9104!G28</f>
        <v>0</v>
      </c>
      <c r="I28" s="468">
        <f>+PSSA3_9101!H28+PSSA3_9102!H28+PSSA3_9103!H28+PSSA3_9104!H28</f>
        <v>0</v>
      </c>
      <c r="J28" s="379">
        <f t="shared" si="3"/>
        <v>0</v>
      </c>
    </row>
    <row r="29" spans="2:10">
      <c r="B29" s="799">
        <f>+PSSA3_9101!A29</f>
        <v>0</v>
      </c>
      <c r="C29" s="800"/>
      <c r="D29" s="465" t="str">
        <f>+PSSA3_8101!C29</f>
        <v>depreciation</v>
      </c>
      <c r="E29" s="374">
        <f>+PSSA3_9101!D29+PSSA3_9102!D29+PSSA3_9103!D29+PSSA3_9104!D29</f>
        <v>0</v>
      </c>
      <c r="F29" s="397">
        <v>0</v>
      </c>
      <c r="G29" s="374">
        <f>+PSSA3_9101!F29+PSSA3_9102!F29+PSSA3_9103!F29+PSSA3_9104!F29</f>
        <v>0</v>
      </c>
      <c r="H29" s="468">
        <f>+PSSA3_9101!G29+PSSA3_9102!G29+PSSA3_9103!G29+PSSA3_9104!G29</f>
        <v>0</v>
      </c>
      <c r="I29" s="468">
        <f>+PSSA3_9101!H29+PSSA3_9102!H29+PSSA3_9103!H29+PSSA3_9104!H29</f>
        <v>0</v>
      </c>
      <c r="J29" s="379">
        <f t="shared" si="3"/>
        <v>0</v>
      </c>
    </row>
    <row r="30" spans="2:10">
      <c r="B30" s="799">
        <f>+PSSA3_9101!A30</f>
        <v>0</v>
      </c>
      <c r="C30" s="800"/>
      <c r="D30" s="465" t="str">
        <f>+PSSA3_8101!C30</f>
        <v>depreciation</v>
      </c>
      <c r="E30" s="374">
        <f>+PSSA3_9101!D30+PSSA3_9102!D30+PSSA3_9103!D30+PSSA3_9104!D30</f>
        <v>0</v>
      </c>
      <c r="F30" s="397">
        <v>0</v>
      </c>
      <c r="G30" s="374">
        <f>+PSSA3_9101!F30+PSSA3_9102!F30+PSSA3_9103!F30+PSSA3_9104!F30</f>
        <v>0</v>
      </c>
      <c r="H30" s="468">
        <f>+PSSA3_9101!G30+PSSA3_9102!G30+PSSA3_9103!G30+PSSA3_9104!G30</f>
        <v>0</v>
      </c>
      <c r="I30" s="468">
        <f>+PSSA3_9101!H30+PSSA3_9102!H30+PSSA3_9103!H30+PSSA3_9104!H30</f>
        <v>0</v>
      </c>
      <c r="J30" s="379">
        <f t="shared" si="3"/>
        <v>0</v>
      </c>
    </row>
    <row r="31" spans="2:10">
      <c r="B31" s="799">
        <f>+PSSA3_9101!A31</f>
        <v>0</v>
      </c>
      <c r="C31" s="800"/>
      <c r="D31" s="465" t="str">
        <f>+PSSA3_8101!C31</f>
        <v>depreciation</v>
      </c>
      <c r="E31" s="374">
        <f>+PSSA3_9101!D31+PSSA3_9102!D31+PSSA3_9103!D31+PSSA3_9104!D31</f>
        <v>0</v>
      </c>
      <c r="F31" s="399">
        <v>0</v>
      </c>
      <c r="G31" s="374">
        <f>+PSSA3_9101!F31+PSSA3_9102!F31+PSSA3_9103!F31+PSSA3_9104!F31</f>
        <v>0</v>
      </c>
      <c r="H31" s="468">
        <f>+PSSA3_9101!G31+PSSA3_9102!G31+PSSA3_9103!G31+PSSA3_9104!G31</f>
        <v>0</v>
      </c>
      <c r="I31" s="468">
        <f>+PSSA3_9101!H31+PSSA3_9102!H31+PSSA3_9103!H31+PSSA3_9104!H31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398"/>
      <c r="H32" s="405"/>
      <c r="I32" s="398"/>
      <c r="J32" s="379" t="s">
        <v>44</v>
      </c>
    </row>
    <row r="33" spans="2:14">
      <c r="B33" s="344" t="s">
        <v>38</v>
      </c>
      <c r="C33" s="349"/>
      <c r="D33" s="390"/>
      <c r="E33" s="390"/>
      <c r="F33" s="383"/>
      <c r="G33" s="406">
        <f>SUM(G26:G32)</f>
        <v>0</v>
      </c>
      <c r="H33" s="407">
        <f>SUM(H26:H32)</f>
        <v>0</v>
      </c>
      <c r="I33" s="407">
        <f>SUM(I26:I32)</f>
        <v>0</v>
      </c>
      <c r="J33" s="408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09"/>
      <c r="H34" s="410"/>
      <c r="I34" s="396"/>
      <c r="J34" s="411"/>
      <c r="K34" s="53"/>
    </row>
    <row r="35" spans="2:14">
      <c r="B35" s="334" t="s">
        <v>19</v>
      </c>
      <c r="C35" s="336"/>
      <c r="D35" s="374">
        <f>+PSSA3_9101!C35+PSSA3_9102!C35+PSSA3_9103!C35+PSSA3_9104!C35</f>
        <v>0</v>
      </c>
      <c r="E35" s="412">
        <v>0</v>
      </c>
      <c r="F35" s="374">
        <f>+PSSA3_9101!E35+PSSA3_9102!E35+PSSA3_9103!E35+PSSA3_9104!E35</f>
        <v>0</v>
      </c>
      <c r="G35" s="374">
        <f>+PSSA3_9101!F35+PSSA3_9102!F35+PSSA3_9103!F35+PSSA3_9104!F35</f>
        <v>0</v>
      </c>
      <c r="H35" s="468">
        <f>+PSSA3_9101!G35+PSSA3_9102!G35+PSSA3_9103!G35+PSSA3_9104!G35</f>
        <v>0</v>
      </c>
      <c r="I35" s="468">
        <f>+PSSA3_9101!H35+PSSA3_9102!H35+PSSA3_9103!H35+PSSA3_9104!H35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374">
        <f>+PSSA3_9101!C36+PSSA3_9102!C36+PSSA3_9103!C36+PSSA3_9104!C36</f>
        <v>0</v>
      </c>
      <c r="E36" s="412">
        <v>0</v>
      </c>
      <c r="F36" s="374">
        <f>+PSSA3_9101!E36+PSSA3_9102!E36+PSSA3_9103!E36+PSSA3_9104!E36</f>
        <v>0</v>
      </c>
      <c r="G36" s="374">
        <f>+PSSA3_9101!F36+PSSA3_9102!F36+PSSA3_9103!F36+PSSA3_9104!F36</f>
        <v>0</v>
      </c>
      <c r="H36" s="468">
        <f>+PSSA3_9101!G36+PSSA3_9102!G36+PSSA3_9103!G36+PSSA3_9104!G36</f>
        <v>0</v>
      </c>
      <c r="I36" s="468">
        <f>+PSSA3_9101!H36+PSSA3_9102!H36+PSSA3_9103!H36+PSSA3_9104!H36</f>
        <v>0</v>
      </c>
      <c r="J36" s="379">
        <f t="shared" si="4"/>
        <v>0</v>
      </c>
    </row>
    <row r="37" spans="2:14">
      <c r="B37" s="341" t="s">
        <v>21</v>
      </c>
      <c r="C37" s="413"/>
      <c r="D37" s="374">
        <f>+PSSA3_9101!C37+PSSA3_9102!C37+PSSA3_9103!C37+PSSA3_9104!C37</f>
        <v>0</v>
      </c>
      <c r="E37" s="412">
        <v>0</v>
      </c>
      <c r="F37" s="374">
        <f>+PSSA3_9101!E37+PSSA3_9102!E37+PSSA3_9103!E37+PSSA3_9104!E37</f>
        <v>0</v>
      </c>
      <c r="G37" s="374">
        <f>+PSSA3_9101!F37+PSSA3_9102!F37+PSSA3_9103!F37+PSSA3_9104!F37</f>
        <v>0</v>
      </c>
      <c r="H37" s="468">
        <f>+PSSA3_9101!G37+PSSA3_9102!G37+PSSA3_9103!G37+PSSA3_9104!G37</f>
        <v>0</v>
      </c>
      <c r="I37" s="468">
        <f>+PSSA3_9101!H37+PSSA3_9102!H37+PSSA3_9103!H37+PSSA3_9104!H37</f>
        <v>0</v>
      </c>
      <c r="J37" s="379">
        <f t="shared" si="4"/>
        <v>0</v>
      </c>
    </row>
    <row r="38" spans="2:14">
      <c r="B38" s="341" t="s">
        <v>22</v>
      </c>
      <c r="C38" s="413"/>
      <c r="D38" s="374">
        <f>+PSSA3_9101!C38+PSSA3_9102!C38+PSSA3_9103!C38+PSSA3_9104!C38</f>
        <v>0</v>
      </c>
      <c r="E38" s="412">
        <v>0</v>
      </c>
      <c r="F38" s="374">
        <f>+PSSA3_9101!E38+PSSA3_9102!E38+PSSA3_9103!E38+PSSA3_9104!E38</f>
        <v>0</v>
      </c>
      <c r="G38" s="374">
        <f>+PSSA3_9101!F38+PSSA3_9102!F38+PSSA3_9103!F38+PSSA3_9104!F38</f>
        <v>0</v>
      </c>
      <c r="H38" s="468">
        <f>+PSSA3_9101!G38+PSSA3_9102!G38+PSSA3_9103!G38+PSSA3_9104!G38</f>
        <v>0</v>
      </c>
      <c r="I38" s="468">
        <f>+PSSA3_9101!H38+PSSA3_9102!H38+PSSA3_9103!H38+PSSA3_9104!H38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391"/>
    </row>
    <row r="40" spans="2:14">
      <c r="B40" s="341" t="s">
        <v>24</v>
      </c>
      <c r="C40" s="413"/>
      <c r="D40" s="374">
        <f>+PSSA3_9101!C40+PSSA3_9102!C40+PSSA3_9103!C40+PSSA3_9104!C40</f>
        <v>0</v>
      </c>
      <c r="E40" s="412">
        <v>0</v>
      </c>
      <c r="F40" s="374">
        <f>+PSSA3_9101!E40+PSSA3_9102!E40+PSSA3_9103!E40+PSSA3_9104!E40</f>
        <v>0</v>
      </c>
      <c r="G40" s="374">
        <f>+PSSA3_9101!F40+PSSA3_9102!F40+PSSA3_9103!F40+PSSA3_9104!F40</f>
        <v>0</v>
      </c>
      <c r="H40" s="468">
        <f>+PSSA3_9101!G40+PSSA3_9102!G40+PSSA3_9103!G40+PSSA3_9104!G40</f>
        <v>0</v>
      </c>
      <c r="I40" s="468">
        <f>+PSSA3_9101!H40+PSSA3_9102!H40+PSSA3_9103!H40+PSSA3_9104!H40</f>
        <v>0</v>
      </c>
      <c r="J40" s="379">
        <f t="shared" si="4"/>
        <v>0</v>
      </c>
    </row>
    <row r="41" spans="2:14">
      <c r="B41" s="341" t="s">
        <v>25</v>
      </c>
      <c r="C41" s="413"/>
      <c r="D41" s="374">
        <f>+PSSA3_9101!C41+PSSA3_9102!C41+PSSA3_9103!C41+PSSA3_9104!C41</f>
        <v>0</v>
      </c>
      <c r="E41" s="412">
        <v>0</v>
      </c>
      <c r="F41" s="374">
        <f>+PSSA3_9101!E41+PSSA3_9102!E41+PSSA3_9103!E41+PSSA3_9104!E41</f>
        <v>0</v>
      </c>
      <c r="G41" s="374">
        <f>+PSSA3_9101!F41+PSSA3_9102!F41+PSSA3_9103!F41+PSSA3_9104!F41</f>
        <v>0</v>
      </c>
      <c r="H41" s="468">
        <f>+PSSA3_9101!G41+PSSA3_9102!G41+PSSA3_9103!G41+PSSA3_9104!G41</f>
        <v>0</v>
      </c>
      <c r="I41" s="468">
        <f>+PSSA3_9101!H41+PSSA3_9102!H41+PSSA3_9103!H41+PSSA3_9104!H41</f>
        <v>0</v>
      </c>
      <c r="J41" s="379">
        <f t="shared" si="4"/>
        <v>0</v>
      </c>
    </row>
    <row r="42" spans="2:14">
      <c r="B42" s="341" t="s">
        <v>26</v>
      </c>
      <c r="C42" s="413"/>
      <c r="D42" s="374">
        <f>+PSSA3_9101!C42+PSSA3_9102!C42+PSSA3_9103!C42+PSSA3_9104!C42</f>
        <v>0</v>
      </c>
      <c r="E42" s="412">
        <v>0</v>
      </c>
      <c r="F42" s="374">
        <f>+PSSA3_9101!E42+PSSA3_9102!E42+PSSA3_9103!E42+PSSA3_9104!E42</f>
        <v>0</v>
      </c>
      <c r="G42" s="374">
        <f>+PSSA3_9101!F42+PSSA3_9102!F42+PSSA3_9103!F42+PSSA3_9104!F42</f>
        <v>0</v>
      </c>
      <c r="H42" s="468">
        <f>+PSSA3_9101!G42+PSSA3_9102!G42+PSSA3_9103!G42+PSSA3_9104!G42</f>
        <v>0</v>
      </c>
      <c r="I42" s="468">
        <f>+PSSA3_9101!H42+PSSA3_9102!H42+PSSA3_9103!H42+PSSA3_9104!H42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374">
        <f>+PSSA3_9101!C43+PSSA3_9102!C43+PSSA3_9103!C43+PSSA3_9104!C43</f>
        <v>0</v>
      </c>
      <c r="E43" s="412">
        <v>0</v>
      </c>
      <c r="F43" s="374">
        <f>+PSSA3_9101!E43+PSSA3_9102!E43+PSSA3_9103!E43+PSSA3_9104!E43</f>
        <v>0</v>
      </c>
      <c r="G43" s="374">
        <f>+PSSA3_9101!F43+PSSA3_9102!F43+PSSA3_9103!F43+PSSA3_9104!F43</f>
        <v>0</v>
      </c>
      <c r="H43" s="468">
        <f>+PSSA3_9101!G43+PSSA3_9102!G43+PSSA3_9103!G43+PSSA3_9104!G43</f>
        <v>0</v>
      </c>
      <c r="I43" s="468">
        <f>+PSSA3_9101!H43+PSSA3_9102!H43+PSSA3_9103!H43+PSSA3_9104!H43</f>
        <v>0</v>
      </c>
      <c r="J43" s="379">
        <f t="shared" si="4"/>
        <v>0</v>
      </c>
    </row>
    <row r="44" spans="2:14">
      <c r="B44" s="341" t="s">
        <v>28</v>
      </c>
      <c r="C44" s="413"/>
      <c r="D44" s="374">
        <f>+PSSA3_9101!C44+PSSA3_9102!C44+PSSA3_9103!C44+PSSA3_9104!C44</f>
        <v>0</v>
      </c>
      <c r="E44" s="412">
        <v>0</v>
      </c>
      <c r="F44" s="374">
        <f>+PSSA3_9101!E44+PSSA3_9102!E44+PSSA3_9103!E44+PSSA3_9104!E44</f>
        <v>0</v>
      </c>
      <c r="G44" s="374">
        <f>+PSSA3_9101!F44+PSSA3_9102!F44+PSSA3_9103!F44+PSSA3_9104!F44</f>
        <v>0</v>
      </c>
      <c r="H44" s="468">
        <f>+PSSA3_9101!G44+PSSA3_9102!G44+PSSA3_9103!G44+PSSA3_9104!G44</f>
        <v>0</v>
      </c>
      <c r="I44" s="468">
        <f>+PSSA3_9101!H44+PSSA3_9102!H44+PSSA3_9103!H44+PSSA3_9104!H44</f>
        <v>0</v>
      </c>
      <c r="J44" s="379">
        <f t="shared" si="4"/>
        <v>0</v>
      </c>
    </row>
    <row r="45" spans="2:14">
      <c r="B45" s="341" t="s">
        <v>29</v>
      </c>
      <c r="C45" s="413"/>
      <c r="D45" s="374">
        <f>+PSSA3_9101!C45+PSSA3_9102!C45+PSSA3_9103!C45+PSSA3_9104!C45</f>
        <v>0</v>
      </c>
      <c r="E45" s="412">
        <v>0</v>
      </c>
      <c r="F45" s="374">
        <f>+PSSA3_9101!E45+PSSA3_9102!E45+PSSA3_9103!E45+PSSA3_9104!E45</f>
        <v>0</v>
      </c>
      <c r="G45" s="374">
        <f>+PSSA3_9101!F45+PSSA3_9102!F45+PSSA3_9103!F45+PSSA3_9104!F45</f>
        <v>0</v>
      </c>
      <c r="H45" s="468">
        <f>+PSSA3_9101!G45+PSSA3_9102!G45+PSSA3_9103!G45+PSSA3_9104!G45</f>
        <v>0</v>
      </c>
      <c r="I45" s="468">
        <f>+PSSA3_9101!H45+PSSA3_9102!H45+PSSA3_9103!H45+PSSA3_9104!H45</f>
        <v>0</v>
      </c>
      <c r="J45" s="379">
        <f t="shared" si="4"/>
        <v>0</v>
      </c>
    </row>
    <row r="46" spans="2:14">
      <c r="B46" s="344" t="s">
        <v>30</v>
      </c>
      <c r="C46" s="354"/>
      <c r="D46" s="374">
        <f>+PSSA3_9101!C46+PSSA3_9102!C46+PSSA3_9103!C46+PSSA3_9104!C46</f>
        <v>0</v>
      </c>
      <c r="E46" s="412">
        <v>0</v>
      </c>
      <c r="F46" s="374">
        <f>+PSSA3_9101!E46+PSSA3_9102!E46+PSSA3_9103!E46+PSSA3_9104!E46</f>
        <v>0</v>
      </c>
      <c r="G46" s="374">
        <f>+PSSA3_9101!F46+PSSA3_9102!F46+PSSA3_9103!F46+PSSA3_9104!F46</f>
        <v>0</v>
      </c>
      <c r="H46" s="468">
        <f>+PSSA3_9101!G46+PSSA3_9102!G46+PSSA3_9103!G46+PSSA3_9104!G46</f>
        <v>0</v>
      </c>
      <c r="I46" s="468">
        <f>+PSSA3_9101!H46+PSSA3_9102!H46+PSSA3_9103!H46+PSSA3_9104!H46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4.25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38.25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374">
        <f>+PSSA3_9101!C50+PSSA3_9102!C50+PSSA3_9103!C50+PSSA3_9104!C50</f>
        <v>0</v>
      </c>
      <c r="E50" s="427" t="str">
        <f>+'[1]PSS-A1_Prime'!G54</f>
        <v>1. LABOUR</v>
      </c>
      <c r="F50" s="428"/>
      <c r="G50" s="374">
        <f>+PSSA3_9101!F50+PSSA3_9102!F50+PSSA3_9103!F50+PSSA3_9104!F50</f>
        <v>0</v>
      </c>
      <c r="H50" s="424"/>
      <c r="I50" s="374">
        <f>+PSSA3_9101!H50+PSSA3_9102!H50+PSSA3_9103!H50+PSSA3_9104!H50</f>
        <v>0</v>
      </c>
      <c r="J50" s="429">
        <f>+G50-I50</f>
        <v>0</v>
      </c>
    </row>
    <row r="51" spans="2:12">
      <c r="B51" s="341" t="s">
        <v>175</v>
      </c>
      <c r="C51" s="413"/>
      <c r="D51" s="374">
        <f>+PSSA3_9101!C51+PSSA3_9102!C51+PSSA3_9103!C51+PSSA3_9104!C51</f>
        <v>0</v>
      </c>
      <c r="E51" s="427">
        <f>+'[1]PSS-A1_Prime'!G55</f>
        <v>0</v>
      </c>
      <c r="F51" s="428"/>
      <c r="G51" s="374">
        <f>+PSSA3_9101!F51+PSSA3_9102!F51+PSSA3_9103!F51+PSSA3_9104!F51</f>
        <v>0</v>
      </c>
      <c r="H51" s="424"/>
      <c r="I51" s="374">
        <f>+PSSA3_9101!H51+PSSA3_9102!H51+PSSA3_9103!H51+PSSA3_9104!H51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70"/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5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36" priority="1" stopIfTrue="1" operator="greaterThan">
      <formula>0</formula>
    </cfRule>
  </conditionalFormatting>
  <hyperlinks>
    <hyperlink ref="E9" location="WBS!A1" display="WP 9000"/>
  </hyperlink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2" zoomScale="80" zoomScaleNormal="80" workbookViewId="0">
      <selection activeCell="L20" sqref="L20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9.42578125" style="21" customWidth="1"/>
    <col min="6" max="6" width="22.28515625" style="21" customWidth="1"/>
    <col min="7" max="7" width="15.140625" style="21" customWidth="1"/>
    <col min="8" max="8" width="14.42578125" style="21" customWidth="1"/>
    <col min="9" max="9" width="21.285156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257"/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10001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256"/>
      <c r="B12" s="42"/>
      <c r="C12" s="43"/>
      <c r="D12" s="258"/>
      <c r="E12" s="258"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>+F12-H12</f>
        <v>0</v>
      </c>
    </row>
    <row r="13" spans="1:9" ht="13.5" customHeight="1">
      <c r="A13" s="256"/>
      <c r="B13" s="42"/>
      <c r="C13" s="43"/>
      <c r="D13" s="258"/>
      <c r="E13" s="258">
        <v>0</v>
      </c>
      <c r="F13" s="243">
        <f t="shared" si="0"/>
        <v>0</v>
      </c>
      <c r="G13" s="233"/>
      <c r="H13" s="154">
        <f t="shared" si="1"/>
        <v>0</v>
      </c>
      <c r="I13" s="203">
        <f t="shared" ref="I13:I23" si="2">+F13-H13</f>
        <v>0</v>
      </c>
    </row>
    <row r="14" spans="1:9">
      <c r="A14" s="256"/>
      <c r="B14" s="42"/>
      <c r="C14" s="43"/>
      <c r="D14" s="258"/>
      <c r="E14" s="258"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/>
      <c r="B15" s="42"/>
      <c r="C15" s="43"/>
      <c r="D15" s="258"/>
      <c r="E15" s="258"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/>
      <c r="B16" s="42"/>
      <c r="C16" s="43"/>
      <c r="D16" s="258"/>
      <c r="E16" s="258"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/>
      <c r="B17" s="42"/>
      <c r="C17" s="43"/>
      <c r="D17" s="258"/>
      <c r="E17" s="258"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/>
      <c r="B18" s="42"/>
      <c r="C18" s="43"/>
      <c r="D18" s="258"/>
      <c r="E18" s="258"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/>
      <c r="B19" s="42"/>
      <c r="C19" s="43"/>
      <c r="D19" s="258"/>
      <c r="E19" s="258"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/>
      <c r="B20" s="42"/>
      <c r="C20" s="43"/>
      <c r="D20" s="258"/>
      <c r="E20" s="258"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/>
      <c r="B21" s="42"/>
      <c r="C21" s="43"/>
      <c r="D21" s="258"/>
      <c r="E21" s="258"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/>
      <c r="B22" s="42"/>
      <c r="C22" s="43"/>
      <c r="D22" s="258"/>
      <c r="E22" s="258"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/>
      <c r="B23" s="42"/>
      <c r="C23" s="43"/>
      <c r="D23" s="258"/>
      <c r="E23" s="258"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5.5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788"/>
      <c r="B26" s="779"/>
      <c r="C26" s="150" t="str">
        <f>+PSSA3_9101!C26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+PSSA3_9101!C27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+PSSA3_9101!C28</f>
        <v>depreciation</v>
      </c>
      <c r="D28" s="164"/>
      <c r="E28" s="164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+PSSA3_9101!C29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+PSSA3_9101!C30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+PSSA3_9101!C31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578"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578"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578"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578"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578"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578"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578"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578"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578"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578"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578"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35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9" orientation="portrait" r:id="rId1"/>
  <headerFooter alignWithMargins="0">
    <oddFooter>Pagina &amp;P&amp;R&amp;F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9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C35" sqref="C35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" style="21" customWidth="1"/>
    <col min="5" max="5" width="19.42578125" style="21" customWidth="1"/>
    <col min="6" max="6" width="22.140625" style="21" customWidth="1"/>
    <col min="7" max="8" width="15.140625" style="21" customWidth="1"/>
    <col min="9" max="9" width="19.1406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23.2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+PSSA3_1101!F3</f>
        <v>0</v>
      </c>
      <c r="G3" s="230"/>
      <c r="H3" s="151"/>
      <c r="I3" s="151"/>
    </row>
    <row r="4" spans="1:9" ht="15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1102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+PSSA3_1101!A12</f>
        <v>0</v>
      </c>
      <c r="B12" s="42"/>
      <c r="C12" s="43"/>
      <c r="D12" s="258"/>
      <c r="E12" s="318">
        <f>+PSSA3_1101!E12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>+F12-H12</f>
        <v>0</v>
      </c>
    </row>
    <row r="13" spans="1:9" ht="13.5" customHeight="1">
      <c r="A13" s="577">
        <f>+PSSA3_1101!A13</f>
        <v>0</v>
      </c>
      <c r="B13" s="42"/>
      <c r="C13" s="43"/>
      <c r="D13" s="258"/>
      <c r="E13" s="318">
        <f>+PSSA3_1101!E13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ref="I13:I23" si="2">+F13-H13</f>
        <v>0</v>
      </c>
    </row>
    <row r="14" spans="1:9">
      <c r="A14" s="577">
        <f>+PSSA3_1101!A14</f>
        <v>0</v>
      </c>
      <c r="B14" s="42"/>
      <c r="C14" s="43"/>
      <c r="D14" s="258"/>
      <c r="E14" s="318">
        <f>+PSSA3_1101!E14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+PSSA3_1101!A15</f>
        <v>0</v>
      </c>
      <c r="B15" s="42"/>
      <c r="C15" s="43"/>
      <c r="D15" s="258"/>
      <c r="E15" s="318">
        <f>+PSSA3_1101!E15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+PSSA3_1101!A16</f>
        <v>0</v>
      </c>
      <c r="B16" s="42"/>
      <c r="C16" s="43"/>
      <c r="D16" s="258"/>
      <c r="E16" s="318">
        <f>+PSSA3_1101!E16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+PSSA3_1101!A17</f>
        <v>0</v>
      </c>
      <c r="B17" s="42"/>
      <c r="C17" s="43"/>
      <c r="D17" s="258"/>
      <c r="E17" s="318">
        <f>+PSSA3_1101!E17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+PSSA3_1101!A18</f>
        <v>0</v>
      </c>
      <c r="B18" s="42"/>
      <c r="C18" s="43"/>
      <c r="D18" s="258"/>
      <c r="E18" s="318">
        <f>+PSSA3_1101!E18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+PSSA3_1101!A19</f>
        <v>0</v>
      </c>
      <c r="B19" s="42"/>
      <c r="C19" s="43"/>
      <c r="D19" s="258"/>
      <c r="E19" s="318">
        <f>+PSSA3_1101!E19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+PSSA3_1101!A20</f>
        <v>0</v>
      </c>
      <c r="B20" s="42"/>
      <c r="C20" s="43"/>
      <c r="D20" s="258"/>
      <c r="E20" s="318">
        <f>+PSSA3_1101!E20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+PSSA3_1101!A21</f>
        <v>0</v>
      </c>
      <c r="B21" s="42"/>
      <c r="C21" s="43"/>
      <c r="D21" s="258"/>
      <c r="E21" s="318">
        <f>+PSSA3_1101!E21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+PSSA3_1101!A22</f>
        <v>0</v>
      </c>
      <c r="B22" s="42"/>
      <c r="C22" s="43"/>
      <c r="D22" s="258"/>
      <c r="E22" s="318">
        <f>+PSSA3_1101!E22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+PSSA3_1101!A23</f>
        <v>0</v>
      </c>
      <c r="B23" s="42"/>
      <c r="C23" s="43"/>
      <c r="D23" s="258"/>
      <c r="E23" s="318">
        <f>+PSSA3_1101!E23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5.5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788"/>
      <c r="B26" s="779"/>
      <c r="C26" s="150" t="str">
        <f>+PSSA3_1101!C26</f>
        <v>depreciation</v>
      </c>
      <c r="D26" s="164"/>
      <c r="E26" s="579">
        <v>100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+PSSA3_1101!C27</f>
        <v>depreciation</v>
      </c>
      <c r="D27" s="164"/>
      <c r="E27" s="579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+PSSA3_1101!C28</f>
        <v>depreciation</v>
      </c>
      <c r="D28" s="164"/>
      <c r="E28" s="579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+PSSA3_1101!C29</f>
        <v>depreciation</v>
      </c>
      <c r="D29" s="164"/>
      <c r="E29" s="579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+PSSA3_1101!C30</f>
        <v>depreciation</v>
      </c>
      <c r="D30" s="164"/>
      <c r="E30" s="579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+PSSA3_1101!C31</f>
        <v>depreciation</v>
      </c>
      <c r="D31" s="164"/>
      <c r="E31" s="579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79" priority="3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9" orientation="portrait" r:id="rId1"/>
  <headerFooter alignWithMargins="0">
    <oddFooter>Pagina &amp;P&amp;R&amp;F</oddFooter>
  </headerFooter>
  <drawing r:id="rId2"/>
  <legacyDrawing r:id="rId3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62"/>
  <sheetViews>
    <sheetView showGridLines="0" topLeftCell="A2" zoomScale="80" zoomScaleNormal="80" workbookViewId="0">
      <selection activeCell="C35" sqref="C35:C3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9.140625" style="21" customWidth="1"/>
    <col min="6" max="6" width="22.28515625" style="21" customWidth="1"/>
    <col min="7" max="7" width="15.140625" style="21" customWidth="1"/>
    <col min="8" max="8" width="13" style="21" customWidth="1"/>
    <col min="9" max="9" width="18.42578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+PSSA3_10001!F3</f>
        <v>0</v>
      </c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10002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1">
        <f>+PSSA3_10001!A12</f>
        <v>0</v>
      </c>
      <c r="B12" s="42"/>
      <c r="C12" s="43"/>
      <c r="D12" s="258"/>
      <c r="E12" s="318">
        <f>+PSSA3_10001!E12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1">
        <f>+PSSA3_10001!A13</f>
        <v>0</v>
      </c>
      <c r="B13" s="42"/>
      <c r="C13" s="43"/>
      <c r="D13" s="258"/>
      <c r="E13" s="318">
        <f>+PSSA3_10001!E13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1">
        <f>+PSSA3_10001!A14</f>
        <v>0</v>
      </c>
      <c r="B14" s="42"/>
      <c r="C14" s="43"/>
      <c r="D14" s="258"/>
      <c r="E14" s="318">
        <f>+PSSA3_10001!E14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1">
        <f>+PSSA3_10001!A15</f>
        <v>0</v>
      </c>
      <c r="B15" s="42"/>
      <c r="C15" s="43"/>
      <c r="D15" s="258"/>
      <c r="E15" s="318">
        <f>+PSSA3_10001!E15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1">
        <f>+PSSA3_10001!A16</f>
        <v>0</v>
      </c>
      <c r="B16" s="42"/>
      <c r="C16" s="43"/>
      <c r="D16" s="258"/>
      <c r="E16" s="318">
        <f>+PSSA3_10001!E16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12">
      <c r="A17" s="581">
        <f>+PSSA3_10001!A17</f>
        <v>0</v>
      </c>
      <c r="B17" s="42"/>
      <c r="C17" s="43"/>
      <c r="D17" s="258"/>
      <c r="E17" s="318">
        <f>+PSSA3_10001!E17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12">
      <c r="A18" s="581">
        <f>+PSSA3_10001!A18</f>
        <v>0</v>
      </c>
      <c r="B18" s="42"/>
      <c r="C18" s="43"/>
      <c r="D18" s="258"/>
      <c r="E18" s="318">
        <f>+PSSA3_10001!E18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12">
      <c r="A19" s="581">
        <f>+PSSA3_10001!A19</f>
        <v>0</v>
      </c>
      <c r="B19" s="42"/>
      <c r="C19" s="43"/>
      <c r="D19" s="258"/>
      <c r="E19" s="318">
        <f>+PSSA3_10001!E19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  <c r="L19" s="21" t="s">
        <v>44</v>
      </c>
    </row>
    <row r="20" spans="1:12">
      <c r="A20" s="581">
        <f>+PSSA3_10001!A20</f>
        <v>0</v>
      </c>
      <c r="B20" s="42"/>
      <c r="C20" s="43"/>
      <c r="D20" s="258"/>
      <c r="E20" s="318">
        <f>+PSSA3_10001!E20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12">
      <c r="A21" s="581">
        <f>+PSSA3_10001!A21</f>
        <v>0</v>
      </c>
      <c r="B21" s="42"/>
      <c r="C21" s="43"/>
      <c r="D21" s="258"/>
      <c r="E21" s="318">
        <f>+PSSA3_10001!E21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12">
      <c r="A22" s="581">
        <f>+PSSA3_10001!A22</f>
        <v>0</v>
      </c>
      <c r="B22" s="42"/>
      <c r="C22" s="43"/>
      <c r="D22" s="258"/>
      <c r="E22" s="318">
        <f>+PSSA3_10001!E22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12">
      <c r="A23" s="581">
        <f>+PSSA3_10001!A23</f>
        <v>0</v>
      </c>
      <c r="B23" s="42"/>
      <c r="C23" s="43"/>
      <c r="D23" s="258"/>
      <c r="E23" s="318">
        <f>+PSSA3_10001!E23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12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12" ht="25.5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12">
      <c r="A26" s="801">
        <f>+PSSA3_10001!A26</f>
        <v>0</v>
      </c>
      <c r="B26" s="802"/>
      <c r="C26" s="150" t="str">
        <f>+PSSA3_9101!C26</f>
        <v>depreciation</v>
      </c>
      <c r="D26" s="164"/>
      <c r="E26" s="579">
        <f>+PSSA3_10001!E26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12">
      <c r="A27" s="801">
        <f>+PSSA3_10001!A27</f>
        <v>0</v>
      </c>
      <c r="B27" s="802"/>
      <c r="C27" s="150" t="str">
        <f>+PSSA3_9101!C27</f>
        <v>depreciation</v>
      </c>
      <c r="D27" s="164"/>
      <c r="E27" s="579">
        <f>+PSSA3_10001!E27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12">
      <c r="A28" s="801">
        <f>+PSSA3_10001!A28</f>
        <v>0</v>
      </c>
      <c r="B28" s="802"/>
      <c r="C28" s="150" t="str">
        <f>+PSSA3_9101!C28</f>
        <v>depreciation</v>
      </c>
      <c r="D28" s="164"/>
      <c r="E28" s="579">
        <f>+PSSA3_10001!E28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12">
      <c r="A29" s="801">
        <f>+PSSA3_10001!A29</f>
        <v>0</v>
      </c>
      <c r="B29" s="802"/>
      <c r="C29" s="150" t="str">
        <f>+PSSA3_9101!C29</f>
        <v>depreciation</v>
      </c>
      <c r="D29" s="164"/>
      <c r="E29" s="579">
        <f>+PSSA3_10001!E29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12">
      <c r="A30" s="801">
        <f>+PSSA3_10001!A30</f>
        <v>0</v>
      </c>
      <c r="B30" s="802"/>
      <c r="C30" s="150" t="str">
        <f>+PSSA3_9101!C30</f>
        <v>depreciation</v>
      </c>
      <c r="D30" s="164"/>
      <c r="E30" s="579">
        <f>+PSSA3_10001!E30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12">
      <c r="A31" s="801">
        <f>+PSSA3_10001!A31</f>
        <v>0</v>
      </c>
      <c r="B31" s="802"/>
      <c r="C31" s="150" t="str">
        <f>+PSSA3_9101!C31</f>
        <v>depreciation</v>
      </c>
      <c r="D31" s="164"/>
      <c r="E31" s="579">
        <f>+PSSA3_10001!E31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12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+PSSA3_10001!D35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+PSSA3_10001!D36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+PSSA3_10001!D37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+PSSA3_10001!D38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+PSSA3_10001!D40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+PSSA3_10001!D41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+PSSA3_10001!D42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+PSSA3_10001!D43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+PSSA3_10001!D44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+PSSA3_10001!D45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+PSSA3_10001!D46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34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61" orientation="portrait" r:id="rId1"/>
  <headerFooter alignWithMargins="0">
    <oddFooter>Pagina &amp;P&amp;R&amp;F</oddFooter>
  </headerFooter>
  <drawing r:id="rId2"/>
  <legacyDrawing r:id="rId3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2" zoomScale="80" zoomScaleNormal="80" workbookViewId="0">
      <selection activeCell="C35" sqref="C35:C3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6" width="19.140625" style="21" customWidth="1"/>
    <col min="7" max="7" width="15.140625" style="21" customWidth="1"/>
    <col min="8" max="8" width="13" style="21" customWidth="1"/>
    <col min="9" max="9" width="18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+PSSA3_10001!F3</f>
        <v>0</v>
      </c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10003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256">
        <f>+PSSA3_10001!A12</f>
        <v>0</v>
      </c>
      <c r="B12" s="42"/>
      <c r="C12" s="43"/>
      <c r="D12" s="258"/>
      <c r="E12" s="318">
        <f>+PSSA3_10001!E12</f>
        <v>0</v>
      </c>
      <c r="F12" s="243">
        <f t="shared" ref="F12:F23" si="0"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256">
        <f>+PSSA3_10001!A13</f>
        <v>0</v>
      </c>
      <c r="B13" s="42"/>
      <c r="C13" s="43"/>
      <c r="D13" s="258"/>
      <c r="E13" s="318">
        <f>+PSSA3_10001!E13</f>
        <v>0</v>
      </c>
      <c r="F13" s="243">
        <f t="shared" si="0"/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256">
        <f>+PSSA3_10001!A14</f>
        <v>0</v>
      </c>
      <c r="B14" s="42"/>
      <c r="C14" s="43"/>
      <c r="D14" s="258"/>
      <c r="E14" s="318">
        <f>+PSSA3_10001!E14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>
        <f>+PSSA3_10001!A15</f>
        <v>0</v>
      </c>
      <c r="B15" s="42"/>
      <c r="C15" s="43"/>
      <c r="D15" s="258"/>
      <c r="E15" s="318">
        <f>+PSSA3_10001!E15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>
        <f>+PSSA3_10001!A16</f>
        <v>0</v>
      </c>
      <c r="B16" s="42"/>
      <c r="C16" s="43"/>
      <c r="D16" s="258"/>
      <c r="E16" s="318">
        <f>+PSSA3_10001!E16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>
        <f>+PSSA3_10001!A17</f>
        <v>0</v>
      </c>
      <c r="B17" s="42"/>
      <c r="C17" s="43"/>
      <c r="D17" s="258"/>
      <c r="E17" s="318">
        <f>+PSSA3_10001!E17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>
        <f>+PSSA3_10001!A18</f>
        <v>0</v>
      </c>
      <c r="B18" s="42"/>
      <c r="C18" s="43"/>
      <c r="D18" s="258"/>
      <c r="E18" s="318">
        <f>+PSSA3_10001!E18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>
        <f>+PSSA3_10001!A19</f>
        <v>0</v>
      </c>
      <c r="B19" s="42"/>
      <c r="C19" s="43"/>
      <c r="D19" s="258"/>
      <c r="E19" s="318">
        <f>+PSSA3_10001!E19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>
        <f>+PSSA3_10001!A20</f>
        <v>0</v>
      </c>
      <c r="B20" s="42"/>
      <c r="C20" s="43"/>
      <c r="D20" s="258"/>
      <c r="E20" s="318">
        <f>+PSSA3_10001!E20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>
        <f>+PSSA3_10001!A21</f>
        <v>0</v>
      </c>
      <c r="B21" s="42"/>
      <c r="C21" s="43"/>
      <c r="D21" s="258"/>
      <c r="E21" s="318">
        <f>+PSSA3_10001!E21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>
        <f>+PSSA3_10001!A22</f>
        <v>0</v>
      </c>
      <c r="B22" s="42"/>
      <c r="C22" s="43"/>
      <c r="D22" s="258"/>
      <c r="E22" s="318">
        <f>+PSSA3_10001!E22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>
        <f>+PSSA3_10001!A23</f>
        <v>0</v>
      </c>
      <c r="B23" s="42"/>
      <c r="C23" s="43"/>
      <c r="D23" s="258"/>
      <c r="E23" s="318">
        <f>+PSSA3_10001!E23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5.5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801">
        <f>+PSSA3_10001!A26</f>
        <v>0</v>
      </c>
      <c r="B26" s="802"/>
      <c r="C26" s="150" t="str">
        <f>+PSSA3_9101!C26</f>
        <v>depreciation</v>
      </c>
      <c r="D26" s="164"/>
      <c r="E26" s="579">
        <f>+PSSA3_10001!E26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801">
        <f>+PSSA3_10001!A27</f>
        <v>0</v>
      </c>
      <c r="B27" s="802"/>
      <c r="C27" s="150" t="str">
        <f>+PSSA3_9101!C27</f>
        <v>depreciation</v>
      </c>
      <c r="D27" s="164"/>
      <c r="E27" s="579">
        <f>+PSSA3_10001!E27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801">
        <f>+PSSA3_10001!A28</f>
        <v>0</v>
      </c>
      <c r="B28" s="802"/>
      <c r="C28" s="150" t="str">
        <f>+PSSA3_9101!C28</f>
        <v>depreciation</v>
      </c>
      <c r="D28" s="164"/>
      <c r="E28" s="579">
        <f>+PSSA3_10001!E28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801">
        <f>+PSSA3_10001!A29</f>
        <v>0</v>
      </c>
      <c r="B29" s="802"/>
      <c r="C29" s="150" t="str">
        <f>+PSSA3_9101!C29</f>
        <v>depreciation</v>
      </c>
      <c r="D29" s="164"/>
      <c r="E29" s="579">
        <f>+PSSA3_10001!E29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801">
        <f>+PSSA3_10001!A30</f>
        <v>0</v>
      </c>
      <c r="B30" s="802"/>
      <c r="C30" s="150" t="str">
        <f>+PSSA3_9101!C30</f>
        <v>depreciation</v>
      </c>
      <c r="D30" s="164"/>
      <c r="E30" s="579">
        <f>+PSSA3_10001!E30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801">
        <f>+PSSA3_10001!A31</f>
        <v>0</v>
      </c>
      <c r="B31" s="802"/>
      <c r="C31" s="150" t="str">
        <f>+PSSA3_9101!C31</f>
        <v>depreciation</v>
      </c>
      <c r="D31" s="164"/>
      <c r="E31" s="579">
        <f>+PSSA3_10001!E31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+PSSA3_10001!D35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+PSSA3_10001!D36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+PSSA3_10001!D37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+PSSA3_10001!D38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+PSSA3_10001!D40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+PSSA3_10001!D41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+PSSA3_10001!D42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+PSSA3_10001!D43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+PSSA3_10001!D44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+PSSA3_10001!D45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+PSSA3_10001!D46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33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62" orientation="portrait" r:id="rId1"/>
  <headerFooter alignWithMargins="0">
    <oddFooter>Pagina &amp;P&amp;R&amp;F</oddFooter>
  </headerFooter>
  <drawing r:id="rId2"/>
  <legacyDrawing r:id="rId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topLeftCell="B1" zoomScale="80" zoomScaleNormal="80" workbookViewId="0">
      <selection activeCell="E9" sqref="E9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+Progetto!E9</f>
        <v>0</v>
      </c>
      <c r="D3" s="335"/>
      <c r="E3" s="336"/>
      <c r="F3" s="337" t="s">
        <v>43</v>
      </c>
      <c r="G3" s="338">
        <f>+PSSA3_10001!F3</f>
        <v>0</v>
      </c>
      <c r="H3" s="339"/>
      <c r="I3" s="335"/>
      <c r="J3" s="340"/>
    </row>
    <row r="4" spans="2:10">
      <c r="B4" s="299" t="s">
        <v>147</v>
      </c>
      <c r="C4" s="302">
        <f>+Progetto!E10</f>
        <v>0</v>
      </c>
      <c r="D4" s="342" t="s">
        <v>169</v>
      </c>
      <c r="E4" s="343"/>
      <c r="F4" s="24" t="s">
        <v>3</v>
      </c>
      <c r="G4" s="790"/>
      <c r="H4" s="791"/>
      <c r="I4" s="791"/>
      <c r="J4" s="792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790"/>
      <c r="H5" s="791"/>
      <c r="I5" s="791"/>
      <c r="J5" s="792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793"/>
      <c r="F7" s="794"/>
      <c r="G7" s="794"/>
      <c r="H7" s="794"/>
      <c r="I7" s="794"/>
      <c r="J7" s="795"/>
    </row>
    <row r="8" spans="2:10">
      <c r="B8" s="351"/>
      <c r="C8" s="352"/>
      <c r="D8" s="353"/>
      <c r="E8" s="796"/>
      <c r="F8" s="797"/>
      <c r="G8" s="797"/>
      <c r="H8" s="797"/>
      <c r="I8" s="797"/>
      <c r="J8" s="798"/>
    </row>
    <row r="9" spans="2:10">
      <c r="B9" s="344"/>
      <c r="C9" s="346"/>
      <c r="D9" s="354"/>
      <c r="E9" s="605" t="s">
        <v>213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+PSSA3_10001!A12</f>
        <v>0</v>
      </c>
      <c r="C12" s="372"/>
      <c r="D12" s="373"/>
      <c r="E12" s="465">
        <f>+PSSA3_10001!D12+PSSA3_10002!D12+PSSA3_10003!D12</f>
        <v>0</v>
      </c>
      <c r="F12" s="465">
        <f>+PSSA3_10001!E12</f>
        <v>0</v>
      </c>
      <c r="G12" s="376">
        <f>+E12*F12</f>
        <v>0</v>
      </c>
      <c r="H12" s="480">
        <f>+PSSA3_10001!G12+PSSA3_10002!G12+PSSA3_10003!G12</f>
        <v>0</v>
      </c>
      <c r="I12" s="378">
        <f>+H12*F12</f>
        <v>0</v>
      </c>
      <c r="J12" s="379">
        <f>+G12-I12</f>
        <v>0</v>
      </c>
    </row>
    <row r="13" spans="2:10">
      <c r="B13" s="465">
        <f>+PSSA3_10001!A13</f>
        <v>0</v>
      </c>
      <c r="C13" s="372"/>
      <c r="D13" s="373"/>
      <c r="E13" s="465">
        <f>+PSSA3_10001!D13+PSSA3_10002!D13+PSSA3_10003!D13</f>
        <v>0</v>
      </c>
      <c r="F13" s="465">
        <f>+PSSA3_10001!E13</f>
        <v>0</v>
      </c>
      <c r="G13" s="376">
        <f t="shared" ref="G13:G23" si="0">+E13*F13</f>
        <v>0</v>
      </c>
      <c r="H13" s="480">
        <f>+PSSA3_10001!G13+PSSA3_10002!G13+PSSA3_10003!G13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+PSSA3_10001!A14</f>
        <v>0</v>
      </c>
      <c r="C14" s="372"/>
      <c r="D14" s="373"/>
      <c r="E14" s="465">
        <f>+PSSA3_10001!D14+PSSA3_10002!D14+PSSA3_10003!D14</f>
        <v>0</v>
      </c>
      <c r="F14" s="465">
        <f>+PSSA3_10001!E14</f>
        <v>0</v>
      </c>
      <c r="G14" s="376">
        <f t="shared" si="0"/>
        <v>0</v>
      </c>
      <c r="H14" s="480">
        <f>+PSSA3_10001!G14+PSSA3_10002!G14+PSSA3_10003!G14</f>
        <v>0</v>
      </c>
      <c r="I14" s="378">
        <f t="shared" si="1"/>
        <v>0</v>
      </c>
      <c r="J14" s="379">
        <f t="shared" si="2"/>
        <v>0</v>
      </c>
    </row>
    <row r="15" spans="2:10">
      <c r="B15" s="465">
        <f>+PSSA3_10001!A15</f>
        <v>0</v>
      </c>
      <c r="C15" s="372"/>
      <c r="D15" s="373"/>
      <c r="E15" s="465">
        <f>+PSSA3_10001!D15+PSSA3_10002!D15+PSSA3_10003!D15</f>
        <v>0</v>
      </c>
      <c r="F15" s="465">
        <f>+PSSA3_10001!E15</f>
        <v>0</v>
      </c>
      <c r="G15" s="376">
        <f t="shared" si="0"/>
        <v>0</v>
      </c>
      <c r="H15" s="480">
        <f>+PSSA3_10001!G15+PSSA3_10002!G15+PSSA3_10003!G15</f>
        <v>0</v>
      </c>
      <c r="I15" s="378">
        <f t="shared" si="1"/>
        <v>0</v>
      </c>
      <c r="J15" s="379">
        <f t="shared" si="2"/>
        <v>0</v>
      </c>
    </row>
    <row r="16" spans="2:10">
      <c r="B16" s="465">
        <f>+PSSA3_10001!A16</f>
        <v>0</v>
      </c>
      <c r="C16" s="372"/>
      <c r="D16" s="373"/>
      <c r="E16" s="465">
        <f>+PSSA3_10001!D16+PSSA3_10002!D16+PSSA3_10003!D16</f>
        <v>0</v>
      </c>
      <c r="F16" s="465">
        <f>+PSSA3_10001!E16</f>
        <v>0</v>
      </c>
      <c r="G16" s="376">
        <f t="shared" si="0"/>
        <v>0</v>
      </c>
      <c r="H16" s="480">
        <f>+PSSA3_10001!G16+PSSA3_10002!G16+PSSA3_10003!G16</f>
        <v>0</v>
      </c>
      <c r="I16" s="378">
        <f t="shared" si="1"/>
        <v>0</v>
      </c>
      <c r="J16" s="379">
        <f t="shared" si="2"/>
        <v>0</v>
      </c>
    </row>
    <row r="17" spans="2:10">
      <c r="B17" s="465">
        <f>+PSSA3_10001!A17</f>
        <v>0</v>
      </c>
      <c r="C17" s="372"/>
      <c r="D17" s="373"/>
      <c r="E17" s="465">
        <f>+PSSA3_10001!D17+PSSA3_10002!D17+PSSA3_10003!D17</f>
        <v>0</v>
      </c>
      <c r="F17" s="465">
        <f>+PSSA3_10001!E17</f>
        <v>0</v>
      </c>
      <c r="G17" s="376">
        <f t="shared" si="0"/>
        <v>0</v>
      </c>
      <c r="H17" s="480">
        <f>+PSSA3_10001!G17+PSSA3_10002!G17+PSSA3_10003!G17</f>
        <v>0</v>
      </c>
      <c r="I17" s="378">
        <f t="shared" si="1"/>
        <v>0</v>
      </c>
      <c r="J17" s="379">
        <f t="shared" si="2"/>
        <v>0</v>
      </c>
    </row>
    <row r="18" spans="2:10">
      <c r="B18" s="465">
        <f>+PSSA3_10001!A18</f>
        <v>0</v>
      </c>
      <c r="C18" s="372"/>
      <c r="D18" s="373"/>
      <c r="E18" s="465">
        <f>+PSSA3_10001!D18+PSSA3_10002!D18+PSSA3_10003!D18</f>
        <v>0</v>
      </c>
      <c r="F18" s="465">
        <f>+PSSA3_10001!E18</f>
        <v>0</v>
      </c>
      <c r="G18" s="376">
        <f t="shared" si="0"/>
        <v>0</v>
      </c>
      <c r="H18" s="480">
        <f>+PSSA3_10001!G18+PSSA3_10002!G18+PSSA3_10003!G18</f>
        <v>0</v>
      </c>
      <c r="I18" s="378">
        <f t="shared" si="1"/>
        <v>0</v>
      </c>
      <c r="J18" s="379">
        <f t="shared" si="2"/>
        <v>0</v>
      </c>
    </row>
    <row r="19" spans="2:10">
      <c r="B19" s="465">
        <f>+PSSA3_10001!A19</f>
        <v>0</v>
      </c>
      <c r="C19" s="372"/>
      <c r="D19" s="373"/>
      <c r="E19" s="465">
        <f>+PSSA3_10001!D19+PSSA3_10002!D19+PSSA3_10003!D19</f>
        <v>0</v>
      </c>
      <c r="F19" s="465">
        <f>+PSSA3_10001!E19</f>
        <v>0</v>
      </c>
      <c r="G19" s="376">
        <f t="shared" si="0"/>
        <v>0</v>
      </c>
      <c r="H19" s="480">
        <f>+PSSA3_10001!G19+PSSA3_10002!G19+PSSA3_10003!G19</f>
        <v>0</v>
      </c>
      <c r="I19" s="378">
        <f t="shared" si="1"/>
        <v>0</v>
      </c>
      <c r="J19" s="379">
        <f t="shared" si="2"/>
        <v>0</v>
      </c>
    </row>
    <row r="20" spans="2:10">
      <c r="B20" s="465">
        <f>+PSSA3_10001!A20</f>
        <v>0</v>
      </c>
      <c r="C20" s="372"/>
      <c r="D20" s="373"/>
      <c r="E20" s="465">
        <f>+PSSA3_10001!D20+PSSA3_10002!D20+PSSA3_10003!D20</f>
        <v>0</v>
      </c>
      <c r="F20" s="465">
        <f>+PSSA3_10001!E20</f>
        <v>0</v>
      </c>
      <c r="G20" s="376">
        <f t="shared" si="0"/>
        <v>0</v>
      </c>
      <c r="H20" s="480">
        <f>+PSSA3_10001!G20+PSSA3_10002!G20+PSSA3_10003!G20</f>
        <v>0</v>
      </c>
      <c r="I20" s="378">
        <f t="shared" si="1"/>
        <v>0</v>
      </c>
      <c r="J20" s="379">
        <f t="shared" si="2"/>
        <v>0</v>
      </c>
    </row>
    <row r="21" spans="2:10">
      <c r="B21" s="465">
        <f>+PSSA3_10001!A21</f>
        <v>0</v>
      </c>
      <c r="C21" s="372"/>
      <c r="D21" s="373"/>
      <c r="E21" s="465">
        <f>+PSSA3_10001!D21+PSSA3_10002!D21+PSSA3_10003!D21</f>
        <v>0</v>
      </c>
      <c r="F21" s="465">
        <f>+PSSA3_10001!E21</f>
        <v>0</v>
      </c>
      <c r="G21" s="376">
        <f t="shared" si="0"/>
        <v>0</v>
      </c>
      <c r="H21" s="480">
        <f>+PSSA3_10001!G21+PSSA3_10002!G21+PSSA3_10003!G21</f>
        <v>0</v>
      </c>
      <c r="I21" s="378">
        <f t="shared" si="1"/>
        <v>0</v>
      </c>
      <c r="J21" s="379">
        <f t="shared" si="2"/>
        <v>0</v>
      </c>
    </row>
    <row r="22" spans="2:10">
      <c r="B22" s="465">
        <f>+PSSA3_10001!A22</f>
        <v>0</v>
      </c>
      <c r="C22" s="372"/>
      <c r="D22" s="373"/>
      <c r="E22" s="465">
        <f>+PSSA3_10001!D22+PSSA3_10002!D22+PSSA3_10003!D22</f>
        <v>0</v>
      </c>
      <c r="F22" s="465">
        <f>+PSSA3_10001!E22</f>
        <v>0</v>
      </c>
      <c r="G22" s="376">
        <f t="shared" si="0"/>
        <v>0</v>
      </c>
      <c r="H22" s="480">
        <f>+PSSA3_10001!G22+PSSA3_10002!G22+PSSA3_10003!G22</f>
        <v>0</v>
      </c>
      <c r="I22" s="378">
        <f t="shared" si="1"/>
        <v>0</v>
      </c>
      <c r="J22" s="379">
        <f t="shared" si="2"/>
        <v>0</v>
      </c>
    </row>
    <row r="23" spans="2:10">
      <c r="B23" s="465">
        <f>+PSSA3_10001!A23</f>
        <v>0</v>
      </c>
      <c r="C23" s="372"/>
      <c r="D23" s="373"/>
      <c r="E23" s="465">
        <f>+PSSA3_10001!D23+PSSA3_10002!D23+PSSA3_10003!D23</f>
        <v>0</v>
      </c>
      <c r="F23" s="465">
        <f>+PSSA3_10001!E23</f>
        <v>0</v>
      </c>
      <c r="G23" s="376">
        <f t="shared" si="0"/>
        <v>0</v>
      </c>
      <c r="H23" s="480">
        <f>+PSSA3_10001!G23+PSSA3_10002!G23+PSSA3_10003!G23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803">
        <f>+PSSA3_10001!A26</f>
        <v>0</v>
      </c>
      <c r="C26" s="804"/>
      <c r="D26" s="465" t="str">
        <f>+PSSA3_8101!C26</f>
        <v>depreciation</v>
      </c>
      <c r="E26" s="392">
        <f>+PSSA3_10001!D26+PSSA3_10002!D26+PSSA3_10003!D26</f>
        <v>0</v>
      </c>
      <c r="F26" s="393">
        <f>+PSSA3_10001!E26</f>
        <v>0</v>
      </c>
      <c r="G26" s="465">
        <f>+PSSA3_10001!F26+PSSA3_10002!F26+PSSA3_10003!F26</f>
        <v>0</v>
      </c>
      <c r="H26" s="480">
        <f>+PSSA3_10001!G26+PSSA3_10002!G26+PSSA3_10003!G26</f>
        <v>0</v>
      </c>
      <c r="I26" s="480">
        <f>+PSSA3_10001!H26+PSSA3_10002!H26+PSSA3_10003!H26</f>
        <v>0</v>
      </c>
      <c r="J26" s="379">
        <f t="shared" ref="J26:J31" si="3">+G26-I26</f>
        <v>0</v>
      </c>
    </row>
    <row r="27" spans="2:10">
      <c r="B27" s="803">
        <f>+PSSA3_10001!A27</f>
        <v>0</v>
      </c>
      <c r="C27" s="804"/>
      <c r="D27" s="465" t="str">
        <f>+PSSA3_8101!C27</f>
        <v>depreciation</v>
      </c>
      <c r="E27" s="392">
        <f>+PSSA3_10001!D27+PSSA3_10002!D27+PSSA3_10003!D27</f>
        <v>0</v>
      </c>
      <c r="F27" s="393">
        <f>+PSSA3_10001!E27</f>
        <v>0</v>
      </c>
      <c r="G27" s="465">
        <f>+PSSA3_10001!F27+PSSA3_10002!F27+PSSA3_10003!F27</f>
        <v>0</v>
      </c>
      <c r="H27" s="480">
        <f>+PSSA3_10001!G27+PSSA3_10002!G27+PSSA3_10003!G27</f>
        <v>0</v>
      </c>
      <c r="I27" s="480">
        <f>+PSSA3_10001!H27+PSSA3_10002!H27+PSSA3_10003!H27</f>
        <v>0</v>
      </c>
      <c r="J27" s="379">
        <f t="shared" si="3"/>
        <v>0</v>
      </c>
    </row>
    <row r="28" spans="2:10">
      <c r="B28" s="803">
        <f>+PSSA3_10001!A28</f>
        <v>0</v>
      </c>
      <c r="C28" s="804"/>
      <c r="D28" s="465" t="str">
        <f>+PSSA3_8101!C28</f>
        <v>depreciation</v>
      </c>
      <c r="E28" s="392">
        <f>+PSSA3_10001!D28+PSSA3_10002!D28+PSSA3_10003!D28</f>
        <v>0</v>
      </c>
      <c r="F28" s="393">
        <f>+PSSA3_10001!E28</f>
        <v>0</v>
      </c>
      <c r="G28" s="465">
        <f>+PSSA3_10001!F28+PSSA3_10002!F28+PSSA3_10003!F28</f>
        <v>0</v>
      </c>
      <c r="H28" s="480">
        <f>+PSSA3_10001!G28+PSSA3_10002!G28+PSSA3_10003!G28</f>
        <v>0</v>
      </c>
      <c r="I28" s="480">
        <f>+PSSA3_10001!H28+PSSA3_10002!H28+PSSA3_10003!H28</f>
        <v>0</v>
      </c>
      <c r="J28" s="379">
        <f t="shared" si="3"/>
        <v>0</v>
      </c>
    </row>
    <row r="29" spans="2:10">
      <c r="B29" s="803">
        <f>+PSSA3_10001!A29</f>
        <v>0</v>
      </c>
      <c r="C29" s="804"/>
      <c r="D29" s="465" t="str">
        <f>+PSSA3_8101!C29</f>
        <v>depreciation</v>
      </c>
      <c r="E29" s="392">
        <f>+PSSA3_10001!D29+PSSA3_10002!D29+PSSA3_10003!D29</f>
        <v>0</v>
      </c>
      <c r="F29" s="393">
        <f>+PSSA3_10001!E29</f>
        <v>0</v>
      </c>
      <c r="G29" s="465">
        <f>+PSSA3_10001!F29+PSSA3_10002!F29+PSSA3_10003!F29</f>
        <v>0</v>
      </c>
      <c r="H29" s="480">
        <f>+PSSA3_10001!G29+PSSA3_10002!G29+PSSA3_10003!G29</f>
        <v>0</v>
      </c>
      <c r="I29" s="480">
        <f>+PSSA3_10001!H29+PSSA3_10002!H29+PSSA3_10003!H29</f>
        <v>0</v>
      </c>
      <c r="J29" s="379">
        <f t="shared" si="3"/>
        <v>0</v>
      </c>
    </row>
    <row r="30" spans="2:10">
      <c r="B30" s="803">
        <f>+PSSA3_10001!A30</f>
        <v>0</v>
      </c>
      <c r="C30" s="804"/>
      <c r="D30" s="465" t="str">
        <f>+PSSA3_8101!C30</f>
        <v>depreciation</v>
      </c>
      <c r="E30" s="392">
        <f>+PSSA3_10001!D30+PSSA3_10002!D30+PSSA3_10003!D30</f>
        <v>0</v>
      </c>
      <c r="F30" s="393">
        <f>+PSSA3_10001!E30</f>
        <v>0</v>
      </c>
      <c r="G30" s="465">
        <f>+PSSA3_10001!F30+PSSA3_10002!F30+PSSA3_10003!F30</f>
        <v>0</v>
      </c>
      <c r="H30" s="480">
        <f>+PSSA3_10001!G30+PSSA3_10002!G30+PSSA3_10003!G30</f>
        <v>0</v>
      </c>
      <c r="I30" s="480">
        <f>+PSSA3_10001!H30+PSSA3_10002!H30+PSSA3_10003!H30</f>
        <v>0</v>
      </c>
      <c r="J30" s="379">
        <f t="shared" si="3"/>
        <v>0</v>
      </c>
    </row>
    <row r="31" spans="2:10">
      <c r="B31" s="803">
        <f>+PSSA3_10001!A31</f>
        <v>0</v>
      </c>
      <c r="C31" s="804"/>
      <c r="D31" s="465" t="str">
        <f>+PSSA3_8101!C31</f>
        <v>depreciation</v>
      </c>
      <c r="E31" s="392">
        <f>+PSSA3_10001!D31+PSSA3_10002!D31+PSSA3_10003!D31</f>
        <v>0</v>
      </c>
      <c r="F31" s="393">
        <f>+PSSA3_10001!E31</f>
        <v>0</v>
      </c>
      <c r="G31" s="465">
        <f>+PSSA3_10001!F31+PSSA3_10002!F31+PSSA3_10003!F31</f>
        <v>0</v>
      </c>
      <c r="H31" s="480">
        <f>+PSSA3_10001!G31+PSSA3_10002!G31+PSSA3_10003!G31</f>
        <v>0</v>
      </c>
      <c r="I31" s="480">
        <f>+PSSA3_10001!H31+PSSA3_10002!H31+PSSA3_10003!H31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398"/>
      <c r="H32" s="405"/>
      <c r="I32" s="398"/>
      <c r="J32" s="379" t="s">
        <v>44</v>
      </c>
    </row>
    <row r="33" spans="2:14">
      <c r="B33" s="344" t="s">
        <v>38</v>
      </c>
      <c r="C33" s="349"/>
      <c r="D33" s="390"/>
      <c r="E33" s="390"/>
      <c r="F33" s="383"/>
      <c r="G33" s="406">
        <f>SUM(G26:G32)</f>
        <v>0</v>
      </c>
      <c r="H33" s="407">
        <f>SUM(H26:H32)</f>
        <v>0</v>
      </c>
      <c r="I33" s="407">
        <f>SUM(I26:I32)</f>
        <v>0</v>
      </c>
      <c r="J33" s="408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09"/>
      <c r="H34" s="410"/>
      <c r="I34" s="396"/>
      <c r="J34" s="411"/>
      <c r="K34" s="53"/>
    </row>
    <row r="35" spans="2:14">
      <c r="B35" s="334" t="s">
        <v>19</v>
      </c>
      <c r="C35" s="336"/>
      <c r="D35" s="374">
        <f>+PSSA3_10001!C35+PSSA3_10002!C35+PSSA3_10003!C35</f>
        <v>0</v>
      </c>
      <c r="E35" s="412">
        <f>+PSSA3_10001!D35</f>
        <v>0</v>
      </c>
      <c r="F35" s="374">
        <f>+PSSA3_10001!E35+PSSA3_10002!E35+PSSA3_10003!E35</f>
        <v>0</v>
      </c>
      <c r="G35" s="374">
        <f>+PSSA3_10001!F35+PSSA3_10002!F35+PSSA3_10003!F35</f>
        <v>0</v>
      </c>
      <c r="H35" s="468">
        <f>+PSSA3_10001!G35+PSSA3_10002!G35+PSSA3_10003!G35</f>
        <v>0</v>
      </c>
      <c r="I35" s="468">
        <f>+PSSA3_10001!H35+PSSA3_10002!H35+PSSA3_10003!H35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374">
        <f>+PSSA3_10001!C36+PSSA3_10002!C36+PSSA3_10003!C36</f>
        <v>0</v>
      </c>
      <c r="E36" s="412">
        <f>+PSSA3_10001!D36</f>
        <v>0</v>
      </c>
      <c r="F36" s="374">
        <f>+PSSA3_10001!E36+PSSA3_10002!E36+PSSA3_10003!E36</f>
        <v>0</v>
      </c>
      <c r="G36" s="374">
        <f>+PSSA3_10001!F36+PSSA3_10002!F36+PSSA3_10003!F36</f>
        <v>0</v>
      </c>
      <c r="H36" s="468">
        <f>+PSSA3_10001!G36+PSSA3_10002!G36+PSSA3_10003!G36</f>
        <v>0</v>
      </c>
      <c r="I36" s="468">
        <f>+PSSA3_10001!H36+PSSA3_10002!H36+PSSA3_10003!H36</f>
        <v>0</v>
      </c>
      <c r="J36" s="379">
        <f t="shared" si="4"/>
        <v>0</v>
      </c>
    </row>
    <row r="37" spans="2:14">
      <c r="B37" s="341" t="s">
        <v>21</v>
      </c>
      <c r="C37" s="413"/>
      <c r="D37" s="374">
        <f>+PSSA3_10001!C37+PSSA3_10002!C37+PSSA3_10003!C37</f>
        <v>0</v>
      </c>
      <c r="E37" s="412">
        <f>+PSSA3_10001!D37</f>
        <v>0</v>
      </c>
      <c r="F37" s="374">
        <f>+PSSA3_10001!E37+PSSA3_10002!E37+PSSA3_10003!E37</f>
        <v>0</v>
      </c>
      <c r="G37" s="374">
        <f>+PSSA3_10001!F37+PSSA3_10002!F37+PSSA3_10003!F37</f>
        <v>0</v>
      </c>
      <c r="H37" s="468">
        <f>+PSSA3_10001!G37+PSSA3_10002!G37+PSSA3_10003!G37</f>
        <v>0</v>
      </c>
      <c r="I37" s="468">
        <f>+PSSA3_10001!H37+PSSA3_10002!H37+PSSA3_10003!H37</f>
        <v>0</v>
      </c>
      <c r="J37" s="379">
        <f t="shared" si="4"/>
        <v>0</v>
      </c>
    </row>
    <row r="38" spans="2:14">
      <c r="B38" s="341" t="s">
        <v>22</v>
      </c>
      <c r="C38" s="413"/>
      <c r="D38" s="374">
        <f>+PSSA3_10001!C38+PSSA3_10002!C38+PSSA3_10003!C38</f>
        <v>0</v>
      </c>
      <c r="E38" s="412">
        <f>+PSSA3_10001!D38</f>
        <v>0</v>
      </c>
      <c r="F38" s="374">
        <f>+PSSA3_10001!E38+PSSA3_10002!E38+PSSA3_10003!E38</f>
        <v>0</v>
      </c>
      <c r="G38" s="374">
        <f>+PSSA3_10001!F38+PSSA3_10002!F38+PSSA3_10003!F38</f>
        <v>0</v>
      </c>
      <c r="H38" s="468">
        <f>+PSSA3_10001!G38+PSSA3_10002!G38+PSSA3_10003!G38</f>
        <v>0</v>
      </c>
      <c r="I38" s="468">
        <f>+PSSA3_10001!H38+PSSA3_10002!H38+PSSA3_10003!H38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391"/>
    </row>
    <row r="40" spans="2:14">
      <c r="B40" s="341" t="s">
        <v>24</v>
      </c>
      <c r="C40" s="413"/>
      <c r="D40" s="374">
        <f>+PSSA3_10001!C40+PSSA3_10002!C40+PSSA3_10003!C40</f>
        <v>0</v>
      </c>
      <c r="E40" s="412">
        <f>+PSSA3_10001!D40</f>
        <v>0</v>
      </c>
      <c r="F40" s="374">
        <f>+PSSA3_10001!E40+PSSA3_10002!E40+PSSA3_10003!E40</f>
        <v>0</v>
      </c>
      <c r="G40" s="374">
        <f>+PSSA3_10001!F40+PSSA3_10002!F40+PSSA3_10003!F40</f>
        <v>0</v>
      </c>
      <c r="H40" s="468">
        <f>+PSSA3_10001!G40+PSSA3_10002!G40+PSSA3_10003!G40</f>
        <v>0</v>
      </c>
      <c r="I40" s="468">
        <f>+PSSA3_10001!H40+PSSA3_10002!H40+PSSA3_10003!H40</f>
        <v>0</v>
      </c>
      <c r="J40" s="379">
        <f t="shared" si="4"/>
        <v>0</v>
      </c>
    </row>
    <row r="41" spans="2:14">
      <c r="B41" s="341" t="s">
        <v>25</v>
      </c>
      <c r="C41" s="413"/>
      <c r="D41" s="374">
        <f>+PSSA3_10001!C41+PSSA3_10002!C41+PSSA3_10003!C41</f>
        <v>0</v>
      </c>
      <c r="E41" s="412">
        <f>+PSSA3_10001!D41</f>
        <v>0</v>
      </c>
      <c r="F41" s="374">
        <f>+PSSA3_10001!E41+PSSA3_10002!E41+PSSA3_10003!E41</f>
        <v>0</v>
      </c>
      <c r="G41" s="374">
        <f>+PSSA3_10001!F41+PSSA3_10002!F41+PSSA3_10003!F41</f>
        <v>0</v>
      </c>
      <c r="H41" s="468">
        <f>+PSSA3_10001!G41+PSSA3_10002!G41+PSSA3_10003!G41</f>
        <v>0</v>
      </c>
      <c r="I41" s="468">
        <f>+PSSA3_10001!H41+PSSA3_10002!H41+PSSA3_10003!H41</f>
        <v>0</v>
      </c>
      <c r="J41" s="379">
        <f t="shared" si="4"/>
        <v>0</v>
      </c>
    </row>
    <row r="42" spans="2:14">
      <c r="B42" s="341" t="s">
        <v>26</v>
      </c>
      <c r="C42" s="413"/>
      <c r="D42" s="374">
        <f>+PSSA3_10001!C42+PSSA3_10002!C42+PSSA3_10003!C42</f>
        <v>0</v>
      </c>
      <c r="E42" s="412">
        <f>+PSSA3_10001!D42</f>
        <v>0</v>
      </c>
      <c r="F42" s="374">
        <f>+PSSA3_10001!E42+PSSA3_10002!E42+PSSA3_10003!E42</f>
        <v>0</v>
      </c>
      <c r="G42" s="374">
        <f>+PSSA3_10001!F42+PSSA3_10002!F42+PSSA3_10003!F42</f>
        <v>0</v>
      </c>
      <c r="H42" s="468">
        <f>+PSSA3_10001!G42+PSSA3_10002!G42+PSSA3_10003!G42</f>
        <v>0</v>
      </c>
      <c r="I42" s="468">
        <f>+PSSA3_10001!H42+PSSA3_10002!H42+PSSA3_10003!H42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374">
        <f>+PSSA3_10001!C43+PSSA3_10002!C43+PSSA3_10003!C43</f>
        <v>0</v>
      </c>
      <c r="E43" s="412">
        <f>+PSSA3_10001!D43</f>
        <v>0</v>
      </c>
      <c r="F43" s="374">
        <f>+PSSA3_10001!E43+PSSA3_10002!E43+PSSA3_10003!E43</f>
        <v>0</v>
      </c>
      <c r="G43" s="374">
        <f>+PSSA3_10001!F43+PSSA3_10002!F43+PSSA3_10003!F43</f>
        <v>0</v>
      </c>
      <c r="H43" s="468">
        <f>+PSSA3_10001!G43+PSSA3_10002!G43+PSSA3_10003!G43</f>
        <v>0</v>
      </c>
      <c r="I43" s="468">
        <f>+PSSA3_10001!H43+PSSA3_10002!H43+PSSA3_10003!H43</f>
        <v>0</v>
      </c>
      <c r="J43" s="379">
        <f t="shared" si="4"/>
        <v>0</v>
      </c>
    </row>
    <row r="44" spans="2:14">
      <c r="B44" s="341" t="s">
        <v>28</v>
      </c>
      <c r="C44" s="413"/>
      <c r="D44" s="374">
        <f>+PSSA3_10001!C44+PSSA3_10002!C44+PSSA3_10003!C44</f>
        <v>0</v>
      </c>
      <c r="E44" s="412">
        <f>+PSSA3_10001!D44</f>
        <v>0</v>
      </c>
      <c r="F44" s="374">
        <f>+PSSA3_10001!E44+PSSA3_10002!E44+PSSA3_10003!E44</f>
        <v>0</v>
      </c>
      <c r="G44" s="374">
        <f>+PSSA3_10001!F44+PSSA3_10002!F44+PSSA3_10003!F44</f>
        <v>0</v>
      </c>
      <c r="H44" s="468">
        <f>+PSSA3_10001!G44+PSSA3_10002!G44+PSSA3_10003!G44</f>
        <v>0</v>
      </c>
      <c r="I44" s="468">
        <f>+PSSA3_10001!H44+PSSA3_10002!H44+PSSA3_10003!H44</f>
        <v>0</v>
      </c>
      <c r="J44" s="379">
        <f t="shared" si="4"/>
        <v>0</v>
      </c>
    </row>
    <row r="45" spans="2:14">
      <c r="B45" s="341" t="s">
        <v>29</v>
      </c>
      <c r="C45" s="413"/>
      <c r="D45" s="374">
        <f>+PSSA3_10001!C45+PSSA3_10002!C45+PSSA3_10003!C45</f>
        <v>0</v>
      </c>
      <c r="E45" s="412">
        <f>+PSSA3_10001!D45</f>
        <v>0</v>
      </c>
      <c r="F45" s="374">
        <f>+PSSA3_10001!E45+PSSA3_10002!E45+PSSA3_10003!E45</f>
        <v>0</v>
      </c>
      <c r="G45" s="374">
        <f>+PSSA3_10001!F45+PSSA3_10002!F45+PSSA3_10003!F45</f>
        <v>0</v>
      </c>
      <c r="H45" s="468">
        <f>+PSSA3_10001!G45+PSSA3_10002!G45+PSSA3_10003!G45</f>
        <v>0</v>
      </c>
      <c r="I45" s="468">
        <f>+PSSA3_10001!H45+PSSA3_10002!H45+PSSA3_10003!H45</f>
        <v>0</v>
      </c>
      <c r="J45" s="379">
        <f t="shared" si="4"/>
        <v>0</v>
      </c>
    </row>
    <row r="46" spans="2:14">
      <c r="B46" s="344" t="s">
        <v>30</v>
      </c>
      <c r="C46" s="354"/>
      <c r="D46" s="374">
        <f>+PSSA3_10001!C46+PSSA3_10002!C46+PSSA3_10003!C46</f>
        <v>0</v>
      </c>
      <c r="E46" s="412">
        <f>+PSSA3_10001!D46</f>
        <v>0</v>
      </c>
      <c r="F46" s="374">
        <f>+PSSA3_10001!E46+PSSA3_10002!E46+PSSA3_10003!E46</f>
        <v>0</v>
      </c>
      <c r="G46" s="374">
        <f>+PSSA3_10001!F46+PSSA3_10002!F46+PSSA3_10003!F46</f>
        <v>0</v>
      </c>
      <c r="H46" s="468">
        <f>+PSSA3_10001!G46+PSSA3_10002!G46+PSSA3_10003!G46</f>
        <v>0</v>
      </c>
      <c r="I46" s="468">
        <f>+PSSA3_10001!H46+PSSA3_10002!H46+PSSA3_10003!H46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f>SUM(F35:F46)</f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4.25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38.25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374">
        <f>+PSSA3_8101!C50+PSSA3_8102!C50+PSSA3_8103!C50+PSSA3_8104!C50</f>
        <v>0</v>
      </c>
      <c r="E50" s="427" t="str">
        <f>+'[1]PSS-A1_Prime'!G54</f>
        <v>1. LABOUR</v>
      </c>
      <c r="F50" s="428"/>
      <c r="G50" s="374">
        <f>+PSSA3_8101!F50+PSSA3_8102!F50+PSSA3_8103!F50+PSSA3_8104!F50</f>
        <v>0</v>
      </c>
      <c r="H50" s="424"/>
      <c r="I50" s="468">
        <f>+PSSA3_8101!H50+PSSA3_8102!H50+PSSA3_8103!H50+PSSA3_8104!H50</f>
        <v>0</v>
      </c>
      <c r="J50" s="429">
        <f>+G50-I50</f>
        <v>0</v>
      </c>
    </row>
    <row r="51" spans="2:12">
      <c r="B51" s="341" t="s">
        <v>175</v>
      </c>
      <c r="C51" s="413"/>
      <c r="D51" s="374">
        <f>+PSSA3_8101!C51+PSSA3_8102!C51+PSSA3_8103!C51+PSSA3_8104!C51</f>
        <v>0</v>
      </c>
      <c r="E51" s="427">
        <f>+'[1]PSS-A1_Prime'!G55</f>
        <v>0</v>
      </c>
      <c r="F51" s="428"/>
      <c r="G51" s="374">
        <f>+PSSA3_8101!F51+PSSA3_8102!F51+PSSA3_8103!F51+PSSA3_8104!F51</f>
        <v>0</v>
      </c>
      <c r="H51" s="424"/>
      <c r="I51" s="468">
        <f>+PSSA3_8101!H51+PSSA3_8102!H51+PSSA3_8103!H51+PSSA3_8104!H51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70"/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5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32" priority="1" stopIfTrue="1" operator="greaterThan">
      <formula>0</formula>
    </cfRule>
  </conditionalFormatting>
  <hyperlinks>
    <hyperlink ref="E9" location="WBS!A1" display="WP 10000"/>
  </hyperlink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80" zoomScaleNormal="80" workbookViewId="0">
      <selection activeCell="F21" sqref="F21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9" style="21" customWidth="1"/>
    <col min="6" max="6" width="22.7109375" style="21" customWidth="1"/>
    <col min="7" max="7" width="15.140625" style="21" customWidth="1"/>
    <col min="8" max="8" width="13" style="21" customWidth="1"/>
    <col min="9" max="9" width="16.5703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257"/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11001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256"/>
      <c r="B12" s="42"/>
      <c r="C12" s="43"/>
      <c r="D12" s="258"/>
      <c r="E12" s="258"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256"/>
      <c r="B13" s="42"/>
      <c r="C13" s="43"/>
      <c r="D13" s="258"/>
      <c r="E13" s="258"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256"/>
      <c r="B14" s="42"/>
      <c r="C14" s="43"/>
      <c r="D14" s="258"/>
      <c r="E14" s="258"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/>
      <c r="B15" s="42"/>
      <c r="C15" s="43"/>
      <c r="D15" s="258"/>
      <c r="E15" s="258"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/>
      <c r="B16" s="42"/>
      <c r="C16" s="43"/>
      <c r="D16" s="258"/>
      <c r="E16" s="258"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/>
      <c r="B17" s="42"/>
      <c r="C17" s="43"/>
      <c r="D17" s="258"/>
      <c r="E17" s="258"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/>
      <c r="B18" s="42"/>
      <c r="C18" s="43"/>
      <c r="D18" s="258"/>
      <c r="E18" s="258"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/>
      <c r="B19" s="42"/>
      <c r="C19" s="43"/>
      <c r="D19" s="258"/>
      <c r="E19" s="258"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/>
      <c r="B20" s="42"/>
      <c r="C20" s="43"/>
      <c r="D20" s="258"/>
      <c r="E20" s="258"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/>
      <c r="B21" s="42"/>
      <c r="C21" s="43"/>
      <c r="D21" s="258"/>
      <c r="E21" s="258"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/>
      <c r="B22" s="42"/>
      <c r="C22" s="43"/>
      <c r="D22" s="258"/>
      <c r="E22" s="258"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/>
      <c r="B23" s="42"/>
      <c r="C23" s="43"/>
      <c r="D23" s="258"/>
      <c r="E23" s="258"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5.5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788"/>
      <c r="B26" s="779"/>
      <c r="C26" s="150" t="str">
        <f>+PSSA3_9101!C26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+PSSA3_9101!C27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+PSSA3_9101!C28</f>
        <v>depreciation</v>
      </c>
      <c r="D28" s="164"/>
      <c r="E28" s="164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+PSSA3_9101!C29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+PSSA3_9101!C30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+PSSA3_9101!C31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582"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582"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582"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582"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582"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582"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582"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582"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582"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582"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582"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61" orientation="portrait" r:id="rId1"/>
  <headerFooter alignWithMargins="0">
    <oddFooter>Pagina &amp;P&amp;R&amp;F</oddFooter>
  </headerFooter>
  <drawing r:id="rId2"/>
  <legacyDrawing r:id="rId3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80" zoomScaleNormal="80" workbookViewId="0">
      <selection activeCell="C35" sqref="C35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7.28515625" style="21" customWidth="1"/>
    <col min="5" max="5" width="17.7109375" style="21" customWidth="1"/>
    <col min="6" max="6" width="22.85546875" style="21" customWidth="1"/>
    <col min="7" max="7" width="17.85546875" style="21" customWidth="1"/>
    <col min="8" max="8" width="16" style="21" customWidth="1"/>
    <col min="9" max="9" width="22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+PSSA3_11001!F3</f>
        <v>0</v>
      </c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11002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0">
        <f>+PSSA3_11001!A12</f>
        <v>0</v>
      </c>
      <c r="B12" s="42"/>
      <c r="C12" s="43"/>
      <c r="D12" s="258"/>
      <c r="E12" s="580">
        <f>+PSSA3_11001!E12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0">
        <f>+PSSA3_11001!A13</f>
        <v>0</v>
      </c>
      <c r="B13" s="42"/>
      <c r="C13" s="43"/>
      <c r="D13" s="258"/>
      <c r="E13" s="581">
        <f>+PSSA3_11001!E13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0">
        <f>+PSSA3_11001!A14</f>
        <v>0</v>
      </c>
      <c r="B14" s="42"/>
      <c r="C14" s="43"/>
      <c r="D14" s="258"/>
      <c r="E14" s="581">
        <f>+PSSA3_11001!E14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0">
        <f>+PSSA3_11001!A15</f>
        <v>0</v>
      </c>
      <c r="B15" s="42"/>
      <c r="C15" s="43"/>
      <c r="D15" s="258"/>
      <c r="E15" s="581">
        <f>+PSSA3_11001!E15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0">
        <f>+PSSA3_11001!A16</f>
        <v>0</v>
      </c>
      <c r="B16" s="42"/>
      <c r="C16" s="43"/>
      <c r="D16" s="258"/>
      <c r="E16" s="581">
        <f>+PSSA3_11001!E16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0">
        <f>+PSSA3_11001!A17</f>
        <v>0</v>
      </c>
      <c r="B17" s="42"/>
      <c r="C17" s="43"/>
      <c r="D17" s="258"/>
      <c r="E17" s="581">
        <f>+PSSA3_11001!E17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0">
        <f>+PSSA3_11001!A18</f>
        <v>0</v>
      </c>
      <c r="B18" s="42"/>
      <c r="C18" s="43"/>
      <c r="D18" s="258"/>
      <c r="E18" s="581">
        <f>+PSSA3_11001!E18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0">
        <f>+PSSA3_11001!A19</f>
        <v>0</v>
      </c>
      <c r="B19" s="42"/>
      <c r="C19" s="43"/>
      <c r="D19" s="258"/>
      <c r="E19" s="581">
        <f>+PSSA3_11001!E19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0">
        <f>+PSSA3_11001!A20</f>
        <v>0</v>
      </c>
      <c r="B20" s="42"/>
      <c r="C20" s="43"/>
      <c r="D20" s="258"/>
      <c r="E20" s="581">
        <f>+PSSA3_11001!E20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0">
        <f>+PSSA3_11001!A21</f>
        <v>0</v>
      </c>
      <c r="B21" s="42"/>
      <c r="C21" s="43"/>
      <c r="D21" s="258"/>
      <c r="E21" s="581">
        <f>+PSSA3_11001!E21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0">
        <f>+PSSA3_11001!A22</f>
        <v>0</v>
      </c>
      <c r="B22" s="42"/>
      <c r="C22" s="43"/>
      <c r="D22" s="258"/>
      <c r="E22" s="581">
        <f>+PSSA3_11001!E22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0">
        <f>+PSSA3_11001!A23</f>
        <v>0</v>
      </c>
      <c r="B23" s="42"/>
      <c r="C23" s="43"/>
      <c r="D23" s="258"/>
      <c r="E23" s="581">
        <f>+PSSA3_11001!E23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801">
        <f>+PSSA3_11001!A26</f>
        <v>0</v>
      </c>
      <c r="B26" s="802"/>
      <c r="C26" s="150" t="str">
        <f>+PSSA3_9101!C26</f>
        <v>depreciation</v>
      </c>
      <c r="D26" s="164"/>
      <c r="E26" s="580">
        <f>+PSSA3_11001!E26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801">
        <f>+PSSA3_11001!A27</f>
        <v>0</v>
      </c>
      <c r="B27" s="802"/>
      <c r="C27" s="150" t="str">
        <f>+PSSA3_9101!C27</f>
        <v>depreciation</v>
      </c>
      <c r="D27" s="164"/>
      <c r="E27" s="580">
        <f>+PSSA3_11001!E27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801">
        <f>+PSSA3_11001!A28</f>
        <v>0</v>
      </c>
      <c r="B28" s="802"/>
      <c r="C28" s="150" t="str">
        <f>+PSSA3_9101!C28</f>
        <v>depreciation</v>
      </c>
      <c r="D28" s="164"/>
      <c r="E28" s="580">
        <f>+PSSA3_11001!E28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801">
        <f>+PSSA3_11001!A29</f>
        <v>0</v>
      </c>
      <c r="B29" s="802"/>
      <c r="C29" s="150" t="str">
        <f>+PSSA3_9101!C29</f>
        <v>depreciation</v>
      </c>
      <c r="D29" s="164"/>
      <c r="E29" s="580">
        <f>+PSSA3_11001!E29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801">
        <f>+PSSA3_11001!A30</f>
        <v>0</v>
      </c>
      <c r="B30" s="802"/>
      <c r="C30" s="150" t="str">
        <f>+PSSA3_9101!C30</f>
        <v>depreciation</v>
      </c>
      <c r="D30" s="164"/>
      <c r="E30" s="580">
        <f>+PSSA3_11001!E30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801">
        <f>+PSSA3_11001!A31</f>
        <v>0</v>
      </c>
      <c r="B31" s="802"/>
      <c r="C31" s="150" t="str">
        <f>+PSSA3_9101!C31</f>
        <v>depreciation</v>
      </c>
      <c r="D31" s="164"/>
      <c r="E31" s="580">
        <f>+PSSA3_11001!E31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583">
        <f>+PSSA3_11001!D35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583">
        <f>+PSSA3_11001!D36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583">
        <f>+PSSA3_11001!D37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583">
        <f>+PSSA3_11001!D38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583">
        <f>+PSSA3_11001!D40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583">
        <f>+PSSA3_11001!D41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583">
        <f>+PSSA3_11001!D42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583">
        <f>+PSSA3_11001!D43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583">
        <f>+PSSA3_11001!D44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583">
        <f>+PSSA3_11001!D45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583">
        <f>+PSSA3_11001!D46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7" orientation="portrait" r:id="rId1"/>
  <headerFooter alignWithMargins="0">
    <oddFooter>Pagina &amp;P&amp;R&amp;F</oddFooter>
  </headerFooter>
  <drawing r:id="rId2"/>
  <legacyDrawing r:id="rId3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80" zoomScaleNormal="80" workbookViewId="0"/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7.7109375" style="21" customWidth="1"/>
    <col min="6" max="6" width="22.85546875" style="21" customWidth="1"/>
    <col min="7" max="7" width="17.85546875" style="21" customWidth="1"/>
    <col min="8" max="8" width="16" style="21" customWidth="1"/>
    <col min="9" max="9" width="22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+PSSA3_11001!F3</f>
        <v>0</v>
      </c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11003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0">
        <f>+PSSA3_11001!A12</f>
        <v>0</v>
      </c>
      <c r="B12" s="42"/>
      <c r="C12" s="43"/>
      <c r="D12" s="258"/>
      <c r="E12" s="580">
        <f>+PSSA3_11001!E12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0">
        <f>+PSSA3_11001!A13</f>
        <v>0</v>
      </c>
      <c r="B13" s="42"/>
      <c r="C13" s="43"/>
      <c r="D13" s="258"/>
      <c r="E13" s="581">
        <f>+PSSA3_11001!E13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0">
        <f>+PSSA3_11001!A14</f>
        <v>0</v>
      </c>
      <c r="B14" s="42"/>
      <c r="C14" s="43"/>
      <c r="D14" s="258"/>
      <c r="E14" s="581">
        <f>+PSSA3_11001!E14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0">
        <f>+PSSA3_11001!A15</f>
        <v>0</v>
      </c>
      <c r="B15" s="42"/>
      <c r="C15" s="43"/>
      <c r="D15" s="258"/>
      <c r="E15" s="581">
        <f>+PSSA3_11001!E15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0">
        <f>+PSSA3_11001!A16</f>
        <v>0</v>
      </c>
      <c r="B16" s="42"/>
      <c r="C16" s="43"/>
      <c r="D16" s="258"/>
      <c r="E16" s="581">
        <f>+PSSA3_11001!E16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0">
        <f>+PSSA3_11001!A17</f>
        <v>0</v>
      </c>
      <c r="B17" s="42"/>
      <c r="C17" s="43"/>
      <c r="D17" s="258"/>
      <c r="E17" s="581">
        <f>+PSSA3_11001!E17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0">
        <f>+PSSA3_11001!A18</f>
        <v>0</v>
      </c>
      <c r="B18" s="42"/>
      <c r="C18" s="43"/>
      <c r="D18" s="258"/>
      <c r="E18" s="581">
        <f>+PSSA3_11001!E18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0">
        <f>+PSSA3_11001!A19</f>
        <v>0</v>
      </c>
      <c r="B19" s="42"/>
      <c r="C19" s="43"/>
      <c r="D19" s="258"/>
      <c r="E19" s="581">
        <f>+PSSA3_11001!E19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0">
        <f>+PSSA3_11001!A20</f>
        <v>0</v>
      </c>
      <c r="B20" s="42"/>
      <c r="C20" s="43"/>
      <c r="D20" s="258"/>
      <c r="E20" s="581">
        <f>+PSSA3_11001!E20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0">
        <f>+PSSA3_11001!A21</f>
        <v>0</v>
      </c>
      <c r="B21" s="42"/>
      <c r="C21" s="43"/>
      <c r="D21" s="258"/>
      <c r="E21" s="581">
        <f>+PSSA3_11001!E21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0">
        <f>+PSSA3_11001!A22</f>
        <v>0</v>
      </c>
      <c r="B22" s="42"/>
      <c r="C22" s="43"/>
      <c r="D22" s="258"/>
      <c r="E22" s="581">
        <f>+PSSA3_11001!E22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0">
        <f>+PSSA3_11001!A23</f>
        <v>0</v>
      </c>
      <c r="B23" s="42"/>
      <c r="C23" s="43"/>
      <c r="D23" s="258"/>
      <c r="E23" s="581">
        <f>+PSSA3_11001!E23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801">
        <f>+PSSA3_11001!A26</f>
        <v>0</v>
      </c>
      <c r="B26" s="802"/>
      <c r="C26" s="150" t="str">
        <f>+PSSA3_9101!C26</f>
        <v>depreciation</v>
      </c>
      <c r="D26" s="164"/>
      <c r="E26" s="580">
        <f>+PSSA3_11001!E26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801">
        <f>+PSSA3_11001!A27</f>
        <v>0</v>
      </c>
      <c r="B27" s="802"/>
      <c r="C27" s="150" t="str">
        <f>+PSSA3_9101!C27</f>
        <v>depreciation</v>
      </c>
      <c r="D27" s="164"/>
      <c r="E27" s="580">
        <f>+PSSA3_11001!E27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801">
        <f>+PSSA3_11001!A28</f>
        <v>0</v>
      </c>
      <c r="B28" s="802"/>
      <c r="C28" s="150" t="str">
        <f>+PSSA3_9101!C28</f>
        <v>depreciation</v>
      </c>
      <c r="D28" s="164"/>
      <c r="E28" s="580">
        <f>+PSSA3_11001!E28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801">
        <f>+PSSA3_11001!A29</f>
        <v>0</v>
      </c>
      <c r="B29" s="802"/>
      <c r="C29" s="150" t="str">
        <f>+PSSA3_9101!C29</f>
        <v>depreciation</v>
      </c>
      <c r="D29" s="164"/>
      <c r="E29" s="580">
        <f>+PSSA3_11001!E29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801">
        <f>+PSSA3_11001!A30</f>
        <v>0</v>
      </c>
      <c r="B30" s="802"/>
      <c r="C30" s="150" t="str">
        <f>+PSSA3_9101!C30</f>
        <v>depreciation</v>
      </c>
      <c r="D30" s="164"/>
      <c r="E30" s="580">
        <f>+PSSA3_11001!E30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801">
        <f>+PSSA3_11001!A31</f>
        <v>0</v>
      </c>
      <c r="B31" s="802"/>
      <c r="C31" s="150" t="str">
        <f>+PSSA3_9101!C31</f>
        <v>depreciation</v>
      </c>
      <c r="D31" s="164"/>
      <c r="E31" s="580">
        <f>+PSSA3_11001!E31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583">
        <f>+PSSA3_11001!D35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583">
        <f>+PSSA3_11001!D36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583">
        <f>+PSSA3_11001!D37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583">
        <f>+PSSA3_11001!D38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583">
        <f>+PSSA3_11001!D40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583">
        <f>+PSSA3_11001!D41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583">
        <f>+PSSA3_11001!D42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583">
        <f>+PSSA3_11001!D43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583">
        <f>+PSSA3_11001!D44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583">
        <f>+PSSA3_11001!D45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583">
        <f>+PSSA3_11001!D46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G3" sqref="G3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+Progetto!E9</f>
        <v>0</v>
      </c>
      <c r="D3" s="335"/>
      <c r="E3" s="336"/>
      <c r="F3" s="337" t="s">
        <v>43</v>
      </c>
      <c r="G3" s="338">
        <f>+PSSA3_11001!F3</f>
        <v>0</v>
      </c>
      <c r="H3" s="339"/>
      <c r="I3" s="335"/>
      <c r="J3" s="340"/>
    </row>
    <row r="4" spans="2:10">
      <c r="B4" s="299" t="s">
        <v>147</v>
      </c>
      <c r="C4" s="302">
        <f>+Progetto!E10</f>
        <v>0</v>
      </c>
      <c r="D4" s="342" t="s">
        <v>169</v>
      </c>
      <c r="E4" s="343"/>
      <c r="F4" s="24" t="s">
        <v>3</v>
      </c>
      <c r="G4" s="790"/>
      <c r="H4" s="791"/>
      <c r="I4" s="791"/>
      <c r="J4" s="792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790"/>
      <c r="H5" s="791"/>
      <c r="I5" s="791"/>
      <c r="J5" s="792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793"/>
      <c r="F7" s="794"/>
      <c r="G7" s="794"/>
      <c r="H7" s="794"/>
      <c r="I7" s="794"/>
      <c r="J7" s="795"/>
    </row>
    <row r="8" spans="2:10">
      <c r="B8" s="351"/>
      <c r="C8" s="352"/>
      <c r="D8" s="353"/>
      <c r="E8" s="796"/>
      <c r="F8" s="797"/>
      <c r="G8" s="797"/>
      <c r="H8" s="797"/>
      <c r="I8" s="797"/>
      <c r="J8" s="798"/>
    </row>
    <row r="9" spans="2:10">
      <c r="B9" s="344"/>
      <c r="C9" s="346"/>
      <c r="D9" s="354"/>
      <c r="E9" s="605" t="s">
        <v>214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+PSSA3_11001!A12</f>
        <v>0</v>
      </c>
      <c r="C12" s="372"/>
      <c r="D12" s="373"/>
      <c r="E12" s="374">
        <f>+PSSA3_11001!D12+PSSA3_11002!D12+PSSA3_11003!D12</f>
        <v>0</v>
      </c>
      <c r="F12" s="375">
        <f>+PSSA3_11001!E12</f>
        <v>0</v>
      </c>
      <c r="G12" s="376">
        <f>+E12*F12</f>
        <v>0</v>
      </c>
      <c r="H12" s="468">
        <f>+PSSA3_11001!G12+PSSA3_11002!G12+PSSA3_11003!G12</f>
        <v>0</v>
      </c>
      <c r="I12" s="378">
        <f>+H12*F12</f>
        <v>0</v>
      </c>
      <c r="J12" s="379">
        <f>+G12-I12</f>
        <v>0</v>
      </c>
    </row>
    <row r="13" spans="2:10">
      <c r="B13" s="465">
        <f>+PSSA3_11001!A13</f>
        <v>0</v>
      </c>
      <c r="C13" s="372"/>
      <c r="D13" s="373"/>
      <c r="E13" s="374">
        <f>+PSSA3_11001!D13+PSSA3_11002!D13+PSSA3_11003!D13</f>
        <v>0</v>
      </c>
      <c r="F13" s="375">
        <f>+PSSA3_11001!E13</f>
        <v>0</v>
      </c>
      <c r="G13" s="376">
        <f t="shared" ref="G13:G23" si="0">+E13*F13</f>
        <v>0</v>
      </c>
      <c r="H13" s="468">
        <f>+PSSA3_11001!G13+PSSA3_11002!G13+PSSA3_11003!G13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+PSSA3_11001!A14</f>
        <v>0</v>
      </c>
      <c r="C14" s="372"/>
      <c r="D14" s="373"/>
      <c r="E14" s="374">
        <f>+PSSA3_11001!D14+PSSA3_11002!D14+PSSA3_11003!D14</f>
        <v>0</v>
      </c>
      <c r="F14" s="375">
        <f>+PSSA3_11001!E14</f>
        <v>0</v>
      </c>
      <c r="G14" s="376">
        <f t="shared" si="0"/>
        <v>0</v>
      </c>
      <c r="H14" s="468">
        <f>+PSSA3_11001!G14+PSSA3_11002!G14+PSSA3_11003!G14</f>
        <v>0</v>
      </c>
      <c r="I14" s="378">
        <f t="shared" si="1"/>
        <v>0</v>
      </c>
      <c r="J14" s="379">
        <f t="shared" si="2"/>
        <v>0</v>
      </c>
    </row>
    <row r="15" spans="2:10">
      <c r="B15" s="465">
        <f>+PSSA3_11001!A15</f>
        <v>0</v>
      </c>
      <c r="C15" s="372"/>
      <c r="D15" s="373"/>
      <c r="E15" s="374">
        <f>+PSSA3_11001!D15+PSSA3_11002!D15+PSSA3_11003!D15</f>
        <v>0</v>
      </c>
      <c r="F15" s="375">
        <f>+PSSA3_11001!E15</f>
        <v>0</v>
      </c>
      <c r="G15" s="376">
        <f t="shared" si="0"/>
        <v>0</v>
      </c>
      <c r="H15" s="468">
        <f>+PSSA3_11001!G15+PSSA3_11002!G15+PSSA3_11003!G15</f>
        <v>0</v>
      </c>
      <c r="I15" s="378">
        <f t="shared" si="1"/>
        <v>0</v>
      </c>
      <c r="J15" s="379">
        <f t="shared" si="2"/>
        <v>0</v>
      </c>
    </row>
    <row r="16" spans="2:10">
      <c r="B16" s="465">
        <f>+PSSA3_11001!A16</f>
        <v>0</v>
      </c>
      <c r="C16" s="372"/>
      <c r="D16" s="373"/>
      <c r="E16" s="374">
        <f>+PSSA3_11001!D16+PSSA3_11002!D16+PSSA3_11003!D16</f>
        <v>0</v>
      </c>
      <c r="F16" s="375">
        <f>+PSSA3_11001!E16</f>
        <v>0</v>
      </c>
      <c r="G16" s="376">
        <f t="shared" si="0"/>
        <v>0</v>
      </c>
      <c r="H16" s="468">
        <f>+PSSA3_11001!G16+PSSA3_11002!G16+PSSA3_11003!G16</f>
        <v>0</v>
      </c>
      <c r="I16" s="378">
        <f t="shared" si="1"/>
        <v>0</v>
      </c>
      <c r="J16" s="379">
        <f t="shared" si="2"/>
        <v>0</v>
      </c>
    </row>
    <row r="17" spans="2:10">
      <c r="B17" s="465">
        <f>+PSSA3_11001!A17</f>
        <v>0</v>
      </c>
      <c r="C17" s="372"/>
      <c r="D17" s="373"/>
      <c r="E17" s="374">
        <f>+PSSA3_11001!D17+PSSA3_11002!D17+PSSA3_11003!D17</f>
        <v>0</v>
      </c>
      <c r="F17" s="375">
        <f>+PSSA3_11001!E17</f>
        <v>0</v>
      </c>
      <c r="G17" s="376">
        <f t="shared" si="0"/>
        <v>0</v>
      </c>
      <c r="H17" s="468">
        <f>+PSSA3_11001!G17+PSSA3_11002!G17+PSSA3_11003!G17</f>
        <v>0</v>
      </c>
      <c r="I17" s="378">
        <f t="shared" si="1"/>
        <v>0</v>
      </c>
      <c r="J17" s="379">
        <f t="shared" si="2"/>
        <v>0</v>
      </c>
    </row>
    <row r="18" spans="2:10">
      <c r="B18" s="465">
        <f>+PSSA3_11001!A18</f>
        <v>0</v>
      </c>
      <c r="C18" s="372"/>
      <c r="D18" s="373"/>
      <c r="E18" s="374">
        <f>+PSSA3_11001!D18+PSSA3_11002!D18+PSSA3_11003!D18</f>
        <v>0</v>
      </c>
      <c r="F18" s="375">
        <f>+PSSA3_11001!E18</f>
        <v>0</v>
      </c>
      <c r="G18" s="376">
        <f t="shared" si="0"/>
        <v>0</v>
      </c>
      <c r="H18" s="468">
        <f>+PSSA3_11001!G18+PSSA3_11002!G18+PSSA3_11003!G18</f>
        <v>0</v>
      </c>
      <c r="I18" s="378">
        <f t="shared" si="1"/>
        <v>0</v>
      </c>
      <c r="J18" s="379">
        <f t="shared" si="2"/>
        <v>0</v>
      </c>
    </row>
    <row r="19" spans="2:10">
      <c r="B19" s="465">
        <f>+PSSA3_11001!A19</f>
        <v>0</v>
      </c>
      <c r="C19" s="372"/>
      <c r="D19" s="373"/>
      <c r="E19" s="374">
        <f>+PSSA3_11001!D19+PSSA3_11002!D19+PSSA3_11003!D19</f>
        <v>0</v>
      </c>
      <c r="F19" s="375">
        <f>+PSSA3_11001!E19</f>
        <v>0</v>
      </c>
      <c r="G19" s="376">
        <f t="shared" si="0"/>
        <v>0</v>
      </c>
      <c r="H19" s="468">
        <f>+PSSA3_11001!G19+PSSA3_11002!G19+PSSA3_11003!G19</f>
        <v>0</v>
      </c>
      <c r="I19" s="378">
        <f t="shared" si="1"/>
        <v>0</v>
      </c>
      <c r="J19" s="379">
        <f t="shared" si="2"/>
        <v>0</v>
      </c>
    </row>
    <row r="20" spans="2:10">
      <c r="B20" s="465">
        <f>+PSSA3_11001!A20</f>
        <v>0</v>
      </c>
      <c r="C20" s="372"/>
      <c r="D20" s="373"/>
      <c r="E20" s="374">
        <f>+PSSA3_11001!D20+PSSA3_11002!D20+PSSA3_11003!D20</f>
        <v>0</v>
      </c>
      <c r="F20" s="375">
        <f>+PSSA3_11001!E20</f>
        <v>0</v>
      </c>
      <c r="G20" s="376">
        <f t="shared" si="0"/>
        <v>0</v>
      </c>
      <c r="H20" s="468">
        <f>+PSSA3_11001!G20+PSSA3_11002!G20+PSSA3_11003!G20</f>
        <v>0</v>
      </c>
      <c r="I20" s="378">
        <f t="shared" si="1"/>
        <v>0</v>
      </c>
      <c r="J20" s="379">
        <f t="shared" si="2"/>
        <v>0</v>
      </c>
    </row>
    <row r="21" spans="2:10">
      <c r="B21" s="465">
        <f>+PSSA3_11001!A21</f>
        <v>0</v>
      </c>
      <c r="C21" s="372"/>
      <c r="D21" s="373"/>
      <c r="E21" s="374">
        <f>+PSSA3_11001!D21+PSSA3_11002!D21+PSSA3_11003!D21</f>
        <v>0</v>
      </c>
      <c r="F21" s="375">
        <f>+PSSA3_11001!E21</f>
        <v>0</v>
      </c>
      <c r="G21" s="376">
        <f t="shared" si="0"/>
        <v>0</v>
      </c>
      <c r="H21" s="468">
        <f>+PSSA3_11001!G21+PSSA3_11002!G21+PSSA3_11003!G21</f>
        <v>0</v>
      </c>
      <c r="I21" s="378">
        <f t="shared" si="1"/>
        <v>0</v>
      </c>
      <c r="J21" s="379">
        <f t="shared" si="2"/>
        <v>0</v>
      </c>
    </row>
    <row r="22" spans="2:10">
      <c r="B22" s="465">
        <f>+PSSA3_11001!A22</f>
        <v>0</v>
      </c>
      <c r="C22" s="372"/>
      <c r="D22" s="373"/>
      <c r="E22" s="374">
        <f>+PSSA3_11001!D22+PSSA3_11002!D22+PSSA3_11003!D22</f>
        <v>0</v>
      </c>
      <c r="F22" s="375">
        <f>+PSSA3_11001!E22</f>
        <v>0</v>
      </c>
      <c r="G22" s="376">
        <f t="shared" si="0"/>
        <v>0</v>
      </c>
      <c r="H22" s="468">
        <f>+PSSA3_11001!G22+PSSA3_11002!G22+PSSA3_11003!G22</f>
        <v>0</v>
      </c>
      <c r="I22" s="378">
        <f t="shared" si="1"/>
        <v>0</v>
      </c>
      <c r="J22" s="379">
        <f t="shared" si="2"/>
        <v>0</v>
      </c>
    </row>
    <row r="23" spans="2:10">
      <c r="B23" s="465">
        <f>+PSSA3_11001!A23</f>
        <v>0</v>
      </c>
      <c r="C23" s="372"/>
      <c r="D23" s="373"/>
      <c r="E23" s="374">
        <f>+PSSA3_11001!D23+PSSA3_11002!D23+PSSA3_11003!D23</f>
        <v>0</v>
      </c>
      <c r="F23" s="375">
        <f>+PSSA3_11001!E23</f>
        <v>0</v>
      </c>
      <c r="G23" s="376">
        <f t="shared" si="0"/>
        <v>0</v>
      </c>
      <c r="H23" s="468">
        <f>+PSSA3_11001!G23+PSSA3_11002!G23+PSSA3_11003!G23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799">
        <f>+PSSA3_11001!A26</f>
        <v>0</v>
      </c>
      <c r="C26" s="800"/>
      <c r="D26" s="465" t="str">
        <f>+PSSA3_8101!C26</f>
        <v>depreciation</v>
      </c>
      <c r="E26" s="374">
        <f>+PSSA3_11001!D26+PSSA3_11002!D26+PSSA3_11003!D26</f>
        <v>0</v>
      </c>
      <c r="F26" s="393">
        <v>0</v>
      </c>
      <c r="G26" s="374">
        <f>+PSSA3_11001!F26+PSSA3_11002!F26+PSSA3_11003!F26</f>
        <v>0</v>
      </c>
      <c r="H26" s="468">
        <f>+PSSA3_11001!G26+PSSA3_11002!G26+PSSA3_11003!G26</f>
        <v>0</v>
      </c>
      <c r="I26" s="468">
        <f>+PSSA3_11001!H26+PSSA3_11002!H26+PSSA3_11003!H26</f>
        <v>0</v>
      </c>
      <c r="J26" s="379">
        <f t="shared" ref="J26:J31" si="3">+G26-I26</f>
        <v>0</v>
      </c>
    </row>
    <row r="27" spans="2:10">
      <c r="B27" s="799">
        <f>+PSSA3_11001!A27</f>
        <v>0</v>
      </c>
      <c r="C27" s="800"/>
      <c r="D27" s="465" t="str">
        <f>+PSSA3_8101!C27</f>
        <v>depreciation</v>
      </c>
      <c r="E27" s="374">
        <f>+PSSA3_11001!D27+PSSA3_11002!D27+PSSA3_11003!D27</f>
        <v>0</v>
      </c>
      <c r="F27" s="397">
        <v>0</v>
      </c>
      <c r="G27" s="374">
        <f>+PSSA3_11001!F27+PSSA3_11002!F27+PSSA3_11003!F27</f>
        <v>0</v>
      </c>
      <c r="H27" s="468">
        <f>+PSSA3_11001!G27+PSSA3_11002!G27+PSSA3_11003!G27</f>
        <v>0</v>
      </c>
      <c r="I27" s="468">
        <f>+PSSA3_11001!H27+PSSA3_11002!H27+PSSA3_11003!H27</f>
        <v>0</v>
      </c>
      <c r="J27" s="379">
        <f t="shared" si="3"/>
        <v>0</v>
      </c>
    </row>
    <row r="28" spans="2:10">
      <c r="B28" s="799">
        <f>+PSSA3_11001!A28</f>
        <v>0</v>
      </c>
      <c r="C28" s="800"/>
      <c r="D28" s="465" t="str">
        <f>+PSSA3_8101!C28</f>
        <v>depreciation</v>
      </c>
      <c r="E28" s="374">
        <f>+PSSA3_11001!D28+PSSA3_11002!D28+PSSA3_11003!D28</f>
        <v>0</v>
      </c>
      <c r="F28" s="397">
        <v>0</v>
      </c>
      <c r="G28" s="374">
        <f>+PSSA3_11001!F28+PSSA3_11002!F28+PSSA3_11003!F28</f>
        <v>0</v>
      </c>
      <c r="H28" s="468">
        <f>+PSSA3_11001!G28+PSSA3_11002!G28+PSSA3_11003!G28</f>
        <v>0</v>
      </c>
      <c r="I28" s="468">
        <f>+PSSA3_11001!H28+PSSA3_11002!H28+PSSA3_11003!H28</f>
        <v>0</v>
      </c>
      <c r="J28" s="379">
        <f t="shared" si="3"/>
        <v>0</v>
      </c>
    </row>
    <row r="29" spans="2:10">
      <c r="B29" s="799">
        <f>+PSSA3_11001!A29</f>
        <v>0</v>
      </c>
      <c r="C29" s="800"/>
      <c r="D29" s="465" t="str">
        <f>+PSSA3_8101!C29</f>
        <v>depreciation</v>
      </c>
      <c r="E29" s="374">
        <f>+PSSA3_11001!D29+PSSA3_11002!D29+PSSA3_11003!D29</f>
        <v>0</v>
      </c>
      <c r="F29" s="397">
        <v>0</v>
      </c>
      <c r="G29" s="374">
        <f>+PSSA3_11001!F29+PSSA3_11002!F29+PSSA3_11003!F29</f>
        <v>0</v>
      </c>
      <c r="H29" s="468">
        <f>+PSSA3_11001!G29+PSSA3_11002!G29+PSSA3_11003!G29</f>
        <v>0</v>
      </c>
      <c r="I29" s="468">
        <f>+PSSA3_11001!H29+PSSA3_11002!H29+PSSA3_11003!H29</f>
        <v>0</v>
      </c>
      <c r="J29" s="379">
        <f t="shared" si="3"/>
        <v>0</v>
      </c>
    </row>
    <row r="30" spans="2:10">
      <c r="B30" s="799">
        <f>+PSSA3_11001!A30</f>
        <v>0</v>
      </c>
      <c r="C30" s="800"/>
      <c r="D30" s="465" t="str">
        <f>+PSSA3_8101!C30</f>
        <v>depreciation</v>
      </c>
      <c r="E30" s="374">
        <f>+PSSA3_11001!D30+PSSA3_11002!D30+PSSA3_11003!D30</f>
        <v>0</v>
      </c>
      <c r="F30" s="397">
        <v>0</v>
      </c>
      <c r="G30" s="374">
        <f>+PSSA3_11001!F30+PSSA3_11002!F30+PSSA3_11003!F30</f>
        <v>0</v>
      </c>
      <c r="H30" s="468">
        <f>+PSSA3_11001!G30+PSSA3_11002!G30+PSSA3_11003!G30</f>
        <v>0</v>
      </c>
      <c r="I30" s="468">
        <f>+PSSA3_11001!H30+PSSA3_11002!H30+PSSA3_11003!H30</f>
        <v>0</v>
      </c>
      <c r="J30" s="379">
        <f t="shared" si="3"/>
        <v>0</v>
      </c>
    </row>
    <row r="31" spans="2:10">
      <c r="B31" s="799">
        <f>+PSSA3_11001!A31</f>
        <v>0</v>
      </c>
      <c r="C31" s="800"/>
      <c r="D31" s="465" t="str">
        <f>+PSSA3_8101!C31</f>
        <v>depreciation</v>
      </c>
      <c r="E31" s="374">
        <f>+PSSA3_11001!D31+PSSA3_11002!D31+PSSA3_11003!D31</f>
        <v>0</v>
      </c>
      <c r="F31" s="399">
        <v>0</v>
      </c>
      <c r="G31" s="374">
        <f>+PSSA3_11001!F31+PSSA3_11002!F31+PSSA3_11003!F31</f>
        <v>0</v>
      </c>
      <c r="H31" s="468">
        <f>+PSSA3_11001!G31+PSSA3_11002!G31+PSSA3_11003!G31</f>
        <v>0</v>
      </c>
      <c r="I31" s="468">
        <f>+PSSA3_11001!H31+PSSA3_11002!H31+PSSA3_11003!H31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398"/>
      <c r="H32" s="482"/>
      <c r="I32" s="482"/>
      <c r="J32" s="379" t="s">
        <v>44</v>
      </c>
    </row>
    <row r="33" spans="2:14">
      <c r="B33" s="344" t="s">
        <v>38</v>
      </c>
      <c r="C33" s="349"/>
      <c r="D33" s="390"/>
      <c r="E33" s="390"/>
      <c r="F33" s="383"/>
      <c r="G33" s="406">
        <f>SUM(G26:G32)</f>
        <v>0</v>
      </c>
      <c r="H33" s="407">
        <f>SUM(H26:H32)</f>
        <v>0</v>
      </c>
      <c r="I33" s="407">
        <f>SUM(I26:I32)</f>
        <v>0</v>
      </c>
      <c r="J33" s="408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09"/>
      <c r="H34" s="410"/>
      <c r="I34" s="396"/>
      <c r="J34" s="411"/>
      <c r="K34" s="53"/>
    </row>
    <row r="35" spans="2:14">
      <c r="B35" s="334" t="s">
        <v>19</v>
      </c>
      <c r="C35" s="336"/>
      <c r="D35" s="374">
        <f>+PSSA3_11001!C35+PSSA3_11002!C35+PSSA3_11003!C35</f>
        <v>0</v>
      </c>
      <c r="E35" s="412">
        <v>0</v>
      </c>
      <c r="F35" s="374">
        <f>+PSSA3_11001!E35+PSSA3_11002!E35+PSSA3_11003!E35</f>
        <v>0</v>
      </c>
      <c r="G35" s="374">
        <f>+PSSA3_11001!F35+PSSA3_11002!F35+PSSA3_11003!F35</f>
        <v>0</v>
      </c>
      <c r="H35" s="468">
        <f>+PSSA3_11001!G35+PSSA3_11002!G35+PSSA3_11003!G35</f>
        <v>0</v>
      </c>
      <c r="I35" s="468">
        <f>+PSSA3_11001!H35+PSSA3_11002!H35+PSSA3_11003!H35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374">
        <f>+PSSA3_11001!C36+PSSA3_11002!C36+PSSA3_11003!C36</f>
        <v>0</v>
      </c>
      <c r="E36" s="412">
        <v>0</v>
      </c>
      <c r="F36" s="374">
        <f>+PSSA3_11001!E36+PSSA3_11002!E36+PSSA3_11003!E36</f>
        <v>0</v>
      </c>
      <c r="G36" s="374">
        <f>+PSSA3_11001!F36+PSSA3_11002!F36+PSSA3_11003!F36</f>
        <v>0</v>
      </c>
      <c r="H36" s="468">
        <f>+PSSA3_11001!G36+PSSA3_11002!G36+PSSA3_11003!G36</f>
        <v>0</v>
      </c>
      <c r="I36" s="468">
        <f>+PSSA3_11001!H36+PSSA3_11002!H36+PSSA3_11003!H36</f>
        <v>0</v>
      </c>
      <c r="J36" s="379">
        <f t="shared" si="4"/>
        <v>0</v>
      </c>
    </row>
    <row r="37" spans="2:14">
      <c r="B37" s="341" t="s">
        <v>21</v>
      </c>
      <c r="C37" s="413"/>
      <c r="D37" s="374">
        <f>+PSSA3_11001!C37+PSSA3_11002!C37+PSSA3_11003!C37</f>
        <v>0</v>
      </c>
      <c r="E37" s="412">
        <v>0</v>
      </c>
      <c r="F37" s="374">
        <f>+PSSA3_11001!E37+PSSA3_11002!E37+PSSA3_11003!E37</f>
        <v>0</v>
      </c>
      <c r="G37" s="374">
        <f>+PSSA3_11001!F37+PSSA3_11002!F37+PSSA3_11003!F37</f>
        <v>0</v>
      </c>
      <c r="H37" s="468">
        <f>+PSSA3_11001!G37+PSSA3_11002!G37+PSSA3_11003!G37</f>
        <v>0</v>
      </c>
      <c r="I37" s="468">
        <f>+PSSA3_11001!H37+PSSA3_11002!H37+PSSA3_11003!H37</f>
        <v>0</v>
      </c>
      <c r="J37" s="379">
        <f t="shared" si="4"/>
        <v>0</v>
      </c>
    </row>
    <row r="38" spans="2:14">
      <c r="B38" s="341" t="s">
        <v>22</v>
      </c>
      <c r="C38" s="413"/>
      <c r="D38" s="374">
        <f>+PSSA3_11001!C38+PSSA3_11002!C38+PSSA3_11003!C38</f>
        <v>0</v>
      </c>
      <c r="E38" s="412">
        <v>0</v>
      </c>
      <c r="F38" s="374">
        <f>+PSSA3_11001!E38+PSSA3_11002!E38+PSSA3_11003!E38</f>
        <v>0</v>
      </c>
      <c r="G38" s="374">
        <f>+PSSA3_11001!F38+PSSA3_11002!F38+PSSA3_11003!F38</f>
        <v>0</v>
      </c>
      <c r="H38" s="468">
        <f>+PSSA3_11001!G38+PSSA3_11002!G38+PSSA3_11003!G38</f>
        <v>0</v>
      </c>
      <c r="I38" s="468">
        <f>+PSSA3_11001!H38+PSSA3_11002!H38+PSSA3_11003!H38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391"/>
    </row>
    <row r="40" spans="2:14">
      <c r="B40" s="341" t="s">
        <v>24</v>
      </c>
      <c r="C40" s="413"/>
      <c r="D40" s="374">
        <f>+PSSA3_11001!C40+PSSA3_11002!C40+PSSA3_11003!C40</f>
        <v>0</v>
      </c>
      <c r="E40" s="412">
        <v>0</v>
      </c>
      <c r="F40" s="374">
        <f>+PSSA3_11001!E40+PSSA3_11002!E40+PSSA3_11003!E40</f>
        <v>0</v>
      </c>
      <c r="G40" s="374">
        <f>+PSSA3_11001!F40+PSSA3_11002!F40+PSSA3_11003!F40</f>
        <v>0</v>
      </c>
      <c r="H40" s="468">
        <f>+PSSA3_11001!G40+PSSA3_11002!G40+PSSA3_11003!G40</f>
        <v>0</v>
      </c>
      <c r="I40" s="468">
        <f>+PSSA3_11001!H40+PSSA3_11002!H40+PSSA3_11003!H40</f>
        <v>0</v>
      </c>
      <c r="J40" s="379">
        <f t="shared" si="4"/>
        <v>0</v>
      </c>
    </row>
    <row r="41" spans="2:14">
      <c r="B41" s="341" t="s">
        <v>25</v>
      </c>
      <c r="C41" s="413"/>
      <c r="D41" s="374">
        <f>+PSSA3_11001!C41+PSSA3_11002!C41+PSSA3_11003!C41</f>
        <v>0</v>
      </c>
      <c r="E41" s="412">
        <v>0</v>
      </c>
      <c r="F41" s="374">
        <f>+PSSA3_11001!E41+PSSA3_11002!E41+PSSA3_11003!E41</f>
        <v>0</v>
      </c>
      <c r="G41" s="374">
        <f>+PSSA3_11001!F41+PSSA3_11002!F41+PSSA3_11003!F41</f>
        <v>0</v>
      </c>
      <c r="H41" s="468">
        <f>+PSSA3_11001!G41+PSSA3_11002!G41+PSSA3_11003!G41</f>
        <v>0</v>
      </c>
      <c r="I41" s="468">
        <f>+PSSA3_11001!H41+PSSA3_11002!H41+PSSA3_11003!H41</f>
        <v>0</v>
      </c>
      <c r="J41" s="379">
        <f t="shared" si="4"/>
        <v>0</v>
      </c>
    </row>
    <row r="42" spans="2:14">
      <c r="B42" s="341" t="s">
        <v>26</v>
      </c>
      <c r="C42" s="413"/>
      <c r="D42" s="374">
        <f>+PSSA3_11001!C42+PSSA3_11002!C42+PSSA3_11003!C42</f>
        <v>0</v>
      </c>
      <c r="E42" s="412">
        <v>0</v>
      </c>
      <c r="F42" s="374">
        <f>+PSSA3_11001!E42+PSSA3_11002!E42+PSSA3_11003!E42</f>
        <v>0</v>
      </c>
      <c r="G42" s="374">
        <f>+PSSA3_11001!F42+PSSA3_11002!F42+PSSA3_11003!F42</f>
        <v>0</v>
      </c>
      <c r="H42" s="468">
        <f>+PSSA3_11001!G42+PSSA3_11002!G42+PSSA3_11003!G42</f>
        <v>0</v>
      </c>
      <c r="I42" s="468">
        <f>+PSSA3_11001!H42+PSSA3_11002!H42+PSSA3_11003!H42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374">
        <f>+PSSA3_11001!C43+PSSA3_11002!C43+PSSA3_11003!C43</f>
        <v>0</v>
      </c>
      <c r="E43" s="412">
        <v>0</v>
      </c>
      <c r="F43" s="374">
        <f>+PSSA3_11001!E43+PSSA3_11002!E43+PSSA3_11003!E43</f>
        <v>0</v>
      </c>
      <c r="G43" s="374">
        <f>+PSSA3_11001!F43+PSSA3_11002!F43+PSSA3_11003!F43</f>
        <v>0</v>
      </c>
      <c r="H43" s="468">
        <f>+PSSA3_11001!G43+PSSA3_11002!G43+PSSA3_11003!G43</f>
        <v>0</v>
      </c>
      <c r="I43" s="468">
        <f>+PSSA3_11001!H43+PSSA3_11002!H43+PSSA3_11003!H43</f>
        <v>0</v>
      </c>
      <c r="J43" s="379">
        <f t="shared" si="4"/>
        <v>0</v>
      </c>
    </row>
    <row r="44" spans="2:14">
      <c r="B44" s="341" t="s">
        <v>28</v>
      </c>
      <c r="C44" s="413"/>
      <c r="D44" s="374">
        <f>+PSSA3_11001!C44+PSSA3_11002!C44+PSSA3_11003!C44</f>
        <v>0</v>
      </c>
      <c r="E44" s="412">
        <v>0</v>
      </c>
      <c r="F44" s="374">
        <f>+PSSA3_11001!E44+PSSA3_11002!E44+PSSA3_11003!E44</f>
        <v>0</v>
      </c>
      <c r="G44" s="374">
        <f>+PSSA3_11001!F44+PSSA3_11002!F44+PSSA3_11003!F44</f>
        <v>0</v>
      </c>
      <c r="H44" s="468">
        <f>+PSSA3_11001!G44+PSSA3_11002!G44+PSSA3_11003!G44</f>
        <v>0</v>
      </c>
      <c r="I44" s="468">
        <f>+PSSA3_11001!H44+PSSA3_11002!H44+PSSA3_11003!H44</f>
        <v>0</v>
      </c>
      <c r="J44" s="379">
        <f t="shared" si="4"/>
        <v>0</v>
      </c>
    </row>
    <row r="45" spans="2:14">
      <c r="B45" s="341" t="s">
        <v>29</v>
      </c>
      <c r="C45" s="413"/>
      <c r="D45" s="374">
        <f>+PSSA3_11001!C45+PSSA3_11002!C45+PSSA3_11003!C45</f>
        <v>0</v>
      </c>
      <c r="E45" s="412">
        <v>0</v>
      </c>
      <c r="F45" s="374">
        <f>+PSSA3_11001!E45+PSSA3_11002!E45+PSSA3_11003!E45</f>
        <v>0</v>
      </c>
      <c r="G45" s="374">
        <f>+PSSA3_11001!F45+PSSA3_11002!F45+PSSA3_11003!F45</f>
        <v>0</v>
      </c>
      <c r="H45" s="468">
        <f>+PSSA3_11001!G45+PSSA3_11002!G45+PSSA3_11003!G45</f>
        <v>0</v>
      </c>
      <c r="I45" s="468">
        <f>+PSSA3_11001!H45+PSSA3_11002!H45+PSSA3_11003!H45</f>
        <v>0</v>
      </c>
      <c r="J45" s="379">
        <f t="shared" si="4"/>
        <v>0</v>
      </c>
    </row>
    <row r="46" spans="2:14">
      <c r="B46" s="344" t="s">
        <v>30</v>
      </c>
      <c r="C46" s="354"/>
      <c r="D46" s="374">
        <f>+PSSA3_11001!C46+PSSA3_11002!C46+PSSA3_11003!C46</f>
        <v>0</v>
      </c>
      <c r="E46" s="412">
        <v>0</v>
      </c>
      <c r="F46" s="374">
        <f>+PSSA3_11001!E46+PSSA3_11002!E46+PSSA3_11003!E46</f>
        <v>0</v>
      </c>
      <c r="G46" s="374">
        <f>+PSSA3_11001!F46+PSSA3_11002!F46+PSSA3_11003!F46</f>
        <v>0</v>
      </c>
      <c r="H46" s="468">
        <f>+PSSA3_11001!G46+PSSA3_11002!G46+PSSA3_11003!G46</f>
        <v>0</v>
      </c>
      <c r="I46" s="468">
        <f>+PSSA3_11001!H46+PSSA3_11002!H46+PSSA3_11003!H46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4.25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38.25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374">
        <f>+PSSA3_8101!C50+PSSA3_8102!C50+PSSA3_8103!C50+PSSA3_8104!C50</f>
        <v>0</v>
      </c>
      <c r="E50" s="427" t="str">
        <f>+'[1]PSS-A1_Prime'!G54</f>
        <v>1. LABOUR</v>
      </c>
      <c r="F50" s="428"/>
      <c r="G50" s="374">
        <f>+PSSA3_8101!F50+PSSA3_8102!F50+PSSA3_8103!F50+PSSA3_8104!F50</f>
        <v>0</v>
      </c>
      <c r="H50" s="424"/>
      <c r="I50" s="468">
        <f>+PSSA3_8101!H50+PSSA3_8102!H50+PSSA3_8103!H50+PSSA3_8104!H50</f>
        <v>0</v>
      </c>
      <c r="J50" s="429">
        <f>+G50-I50</f>
        <v>0</v>
      </c>
    </row>
    <row r="51" spans="2:12">
      <c r="B51" s="341" t="s">
        <v>175</v>
      </c>
      <c r="C51" s="413"/>
      <c r="D51" s="374">
        <f>+PSSA3_8101!C51+PSSA3_8102!C51+PSSA3_8103!C51+PSSA3_8104!C51</f>
        <v>0</v>
      </c>
      <c r="E51" s="427">
        <f>+'[1]PSS-A1_Prime'!G55</f>
        <v>0</v>
      </c>
      <c r="F51" s="428"/>
      <c r="G51" s="374">
        <f>+PSSA3_8101!F51+PSSA3_8102!F51+PSSA3_8103!F51+PSSA3_8104!F51</f>
        <v>0</v>
      </c>
      <c r="H51" s="424"/>
      <c r="I51" s="468">
        <f>+PSSA3_8101!H51+PSSA3_8102!H51+PSSA3_8103!H51+PSSA3_8104!H51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70"/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5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31" priority="1" stopIfTrue="1" operator="greaterThan">
      <formula>0</formula>
    </cfRule>
  </conditionalFormatting>
  <hyperlinks>
    <hyperlink ref="E9" location="WBS!A1" display="WP 11000"/>
  </hyperlink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2" zoomScale="80" zoomScaleNormal="80" workbookViewId="0">
      <selection activeCell="E13" sqref="E13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7.7109375" style="21" customWidth="1"/>
    <col min="6" max="6" width="22.85546875" style="21" customWidth="1"/>
    <col min="7" max="7" width="17.85546875" style="21" customWidth="1"/>
    <col min="8" max="8" width="16" style="21" customWidth="1"/>
    <col min="9" max="9" width="22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257"/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12001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256"/>
      <c r="B12" s="42"/>
      <c r="C12" s="43"/>
      <c r="D12" s="258"/>
      <c r="E12" s="258"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256"/>
      <c r="B13" s="42"/>
      <c r="C13" s="43"/>
      <c r="D13" s="258"/>
      <c r="E13" s="258"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256"/>
      <c r="B14" s="42"/>
      <c r="C14" s="43"/>
      <c r="D14" s="258"/>
      <c r="E14" s="258"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/>
      <c r="B15" s="42"/>
      <c r="C15" s="43"/>
      <c r="D15" s="258"/>
      <c r="E15" s="258"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/>
      <c r="B16" s="42"/>
      <c r="C16" s="43"/>
      <c r="D16" s="258"/>
      <c r="E16" s="258"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/>
      <c r="B17" s="42"/>
      <c r="C17" s="43"/>
      <c r="D17" s="258"/>
      <c r="E17" s="258"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/>
      <c r="B18" s="42"/>
      <c r="C18" s="43"/>
      <c r="D18" s="258"/>
      <c r="E18" s="258"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/>
      <c r="B19" s="42"/>
      <c r="C19" s="43"/>
      <c r="D19" s="258"/>
      <c r="E19" s="258"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/>
      <c r="B20" s="42"/>
      <c r="C20" s="43"/>
      <c r="D20" s="258"/>
      <c r="E20" s="258"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/>
      <c r="B21" s="42"/>
      <c r="C21" s="43"/>
      <c r="D21" s="258"/>
      <c r="E21" s="258"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/>
      <c r="B22" s="42"/>
      <c r="C22" s="43"/>
      <c r="D22" s="258"/>
      <c r="E22" s="258"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/>
      <c r="B23" s="42"/>
      <c r="C23" s="43"/>
      <c r="D23" s="258"/>
      <c r="E23" s="258"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788"/>
      <c r="B26" s="779"/>
      <c r="C26" s="150" t="str">
        <f>+PSSA3_9101!C26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+PSSA3_9101!C27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+PSSA3_9101!C28</f>
        <v>depreciation</v>
      </c>
      <c r="D28" s="164"/>
      <c r="E28" s="164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+PSSA3_9101!C29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+PSSA3_9101!C30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+PSSA3_9101!C31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148"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148"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148"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148"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584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148"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148"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148"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148"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148"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148"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148"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2" zoomScale="80" zoomScaleNormal="80" workbookViewId="0">
      <selection activeCell="L30" sqref="L30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9" style="21" customWidth="1"/>
    <col min="6" max="6" width="22.7109375" style="21" customWidth="1"/>
    <col min="7" max="7" width="15.140625" style="21" customWidth="1"/>
    <col min="8" max="8" width="13" style="21" customWidth="1"/>
    <col min="9" max="9" width="16.5703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+PSSA3_12001!F3</f>
        <v>0</v>
      </c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12002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256">
        <f>+PSSA3_12001!A12</f>
        <v>0</v>
      </c>
      <c r="B12" s="42"/>
      <c r="C12" s="43"/>
      <c r="D12" s="258"/>
      <c r="E12" s="318">
        <f>+PSSA3_12001!E12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256">
        <f>+PSSA3_12001!A13</f>
        <v>0</v>
      </c>
      <c r="B13" s="42"/>
      <c r="C13" s="43"/>
      <c r="D13" s="258"/>
      <c r="E13" s="318">
        <f>+PSSA3_12001!E13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256">
        <f>+PSSA3_12001!A14</f>
        <v>0</v>
      </c>
      <c r="B14" s="42"/>
      <c r="C14" s="43"/>
      <c r="D14" s="258"/>
      <c r="E14" s="318">
        <f>+PSSA3_12001!E14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>
        <f>+PSSA3_12001!A15</f>
        <v>0</v>
      </c>
      <c r="B15" s="42"/>
      <c r="C15" s="43"/>
      <c r="D15" s="258"/>
      <c r="E15" s="318">
        <f>+PSSA3_12001!E15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>
        <f>+PSSA3_12001!A16</f>
        <v>0</v>
      </c>
      <c r="B16" s="42"/>
      <c r="C16" s="43"/>
      <c r="D16" s="258"/>
      <c r="E16" s="318">
        <f>+PSSA3_12001!E16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>
        <f>+PSSA3_12001!A17</f>
        <v>0</v>
      </c>
      <c r="B17" s="42"/>
      <c r="C17" s="43"/>
      <c r="D17" s="258"/>
      <c r="E17" s="318">
        <f>+PSSA3_12001!E17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>
        <f>+PSSA3_12001!A18</f>
        <v>0</v>
      </c>
      <c r="B18" s="42"/>
      <c r="C18" s="43"/>
      <c r="D18" s="258"/>
      <c r="E18" s="318">
        <f>+PSSA3_12001!E18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>
        <f>+PSSA3_12001!A19</f>
        <v>0</v>
      </c>
      <c r="B19" s="42"/>
      <c r="C19" s="43"/>
      <c r="D19" s="258"/>
      <c r="E19" s="318">
        <f>+PSSA3_12001!E19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>
        <f>+PSSA3_12001!A20</f>
        <v>0</v>
      </c>
      <c r="B20" s="42"/>
      <c r="C20" s="43"/>
      <c r="D20" s="258"/>
      <c r="E20" s="318">
        <f>+PSSA3_12001!E20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>
        <f>+PSSA3_12001!A21</f>
        <v>0</v>
      </c>
      <c r="B21" s="42"/>
      <c r="C21" s="43"/>
      <c r="D21" s="258"/>
      <c r="E21" s="318">
        <f>+PSSA3_12001!E21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>
        <f>+PSSA3_12001!A22</f>
        <v>0</v>
      </c>
      <c r="B22" s="42"/>
      <c r="C22" s="43"/>
      <c r="D22" s="258"/>
      <c r="E22" s="318">
        <f>+PSSA3_12001!E22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>
        <f>+PSSA3_12001!A23</f>
        <v>0</v>
      </c>
      <c r="B23" s="42"/>
      <c r="C23" s="43"/>
      <c r="D23" s="258"/>
      <c r="E23" s="318">
        <f>+PSSA3_12001!E23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5.5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805">
        <f>+PSSA3_12001!A26</f>
        <v>0</v>
      </c>
      <c r="B26" s="806"/>
      <c r="C26" s="150" t="str">
        <f>+PSSA3_9101!C26</f>
        <v>depreciation</v>
      </c>
      <c r="D26" s="164"/>
      <c r="E26" s="586">
        <f>+PSSA3_12001!E26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805">
        <f>+PSSA3_12001!A27</f>
        <v>0</v>
      </c>
      <c r="B27" s="806"/>
      <c r="C27" s="150" t="str">
        <f>+PSSA3_9101!C27</f>
        <v>depreciation</v>
      </c>
      <c r="D27" s="164"/>
      <c r="E27" s="586">
        <f>+PSSA3_12001!E27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805">
        <f>+PSSA3_12001!A28</f>
        <v>0</v>
      </c>
      <c r="B28" s="806"/>
      <c r="C28" s="150" t="str">
        <f>+PSSA3_9101!C28</f>
        <v>depreciation</v>
      </c>
      <c r="D28" s="164"/>
      <c r="E28" s="586">
        <f>+PSSA3_12001!E28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805">
        <f>+PSSA3_12001!A29</f>
        <v>0</v>
      </c>
      <c r="B29" s="806"/>
      <c r="C29" s="150" t="str">
        <f>+PSSA3_9101!C29</f>
        <v>depreciation</v>
      </c>
      <c r="D29" s="164"/>
      <c r="E29" s="586">
        <f>+PSSA3_12001!E29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805">
        <f>+PSSA3_12001!A30</f>
        <v>0</v>
      </c>
      <c r="B30" s="806"/>
      <c r="C30" s="150" t="str">
        <f>+PSSA3_9101!C30</f>
        <v>depreciation</v>
      </c>
      <c r="D30" s="164"/>
      <c r="E30" s="586">
        <f>+PSSA3_12001!E30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805">
        <f>+PSSA3_12001!A31</f>
        <v>0</v>
      </c>
      <c r="B31" s="806"/>
      <c r="C31" s="150" t="str">
        <f>+PSSA3_9101!C31</f>
        <v>depreciation</v>
      </c>
      <c r="D31" s="164"/>
      <c r="E31" s="586">
        <f>+PSSA3_12001!E31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+PSSA3_12001!D35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+PSSA3_12001!D36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+PSSA3_12001!D37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+PSSA3_12001!D38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+PSSA3_12001!D40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+PSSA3_12001!D41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+PSSA3_12001!D42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+PSSA3_12001!D43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+PSSA3_12001!D44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+PSSA3_12001!D45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+PSSA3_12001!D46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30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61" orientation="portrait" r:id="rId1"/>
  <headerFooter alignWithMargins="0">
    <oddFooter>Pagina &amp;P&amp;R&amp;F</oddFooter>
  </headerFooter>
  <drawing r:id="rId2"/>
  <legacyDrawing r:id="rId3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2" zoomScale="80" zoomScaleNormal="80" workbookViewId="0">
      <selection activeCell="L30" sqref="L30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7.7109375" style="21" customWidth="1"/>
    <col min="6" max="6" width="22.85546875" style="21" customWidth="1"/>
    <col min="7" max="7" width="17.85546875" style="21" customWidth="1"/>
    <col min="8" max="8" width="16" style="21" customWidth="1"/>
    <col min="9" max="9" width="22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+PSSA3_12001!F3</f>
        <v>0</v>
      </c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8">
        <v>12003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256">
        <f>+PSSA3_12001!A12</f>
        <v>0</v>
      </c>
      <c r="B12" s="42"/>
      <c r="C12" s="43"/>
      <c r="D12" s="258"/>
      <c r="E12" s="318">
        <f>+PSSA3_12001!E12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256">
        <f>+PSSA3_12001!A13</f>
        <v>0</v>
      </c>
      <c r="B13" s="42"/>
      <c r="C13" s="43"/>
      <c r="D13" s="258"/>
      <c r="E13" s="318">
        <f>+PSSA3_12001!E13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256">
        <f>+PSSA3_12001!A14</f>
        <v>0</v>
      </c>
      <c r="B14" s="42"/>
      <c r="C14" s="43"/>
      <c r="D14" s="258"/>
      <c r="E14" s="318">
        <f>+PSSA3_12001!E14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>
        <f>+PSSA3_12001!A15</f>
        <v>0</v>
      </c>
      <c r="B15" s="42"/>
      <c r="C15" s="43"/>
      <c r="D15" s="258"/>
      <c r="E15" s="318">
        <f>+PSSA3_12001!E15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>
        <f>+PSSA3_12001!A16</f>
        <v>0</v>
      </c>
      <c r="B16" s="42"/>
      <c r="C16" s="43"/>
      <c r="D16" s="258"/>
      <c r="E16" s="318">
        <f>+PSSA3_12001!E16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>
        <f>+PSSA3_12001!A17</f>
        <v>0</v>
      </c>
      <c r="B17" s="42"/>
      <c r="C17" s="43"/>
      <c r="D17" s="258"/>
      <c r="E17" s="318">
        <f>+PSSA3_12001!E17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>
        <f>+PSSA3_12001!A18</f>
        <v>0</v>
      </c>
      <c r="B18" s="42"/>
      <c r="C18" s="43"/>
      <c r="D18" s="258"/>
      <c r="E18" s="318">
        <f>+PSSA3_12001!E18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>
        <f>+PSSA3_12001!A19</f>
        <v>0</v>
      </c>
      <c r="B19" s="42"/>
      <c r="C19" s="43"/>
      <c r="D19" s="258"/>
      <c r="E19" s="318">
        <f>+PSSA3_12001!E19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>
        <f>+PSSA3_12001!A20</f>
        <v>0</v>
      </c>
      <c r="B20" s="42"/>
      <c r="C20" s="43"/>
      <c r="D20" s="258"/>
      <c r="E20" s="318">
        <f>+PSSA3_12001!E20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>
        <f>+PSSA3_12001!A21</f>
        <v>0</v>
      </c>
      <c r="B21" s="42"/>
      <c r="C21" s="43"/>
      <c r="D21" s="258"/>
      <c r="E21" s="318">
        <f>+PSSA3_12001!E21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>
        <f>+PSSA3_12001!A22</f>
        <v>0</v>
      </c>
      <c r="B22" s="42"/>
      <c r="C22" s="43"/>
      <c r="D22" s="258"/>
      <c r="E22" s="318">
        <f>+PSSA3_12001!E22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>
        <f>+PSSA3_12001!A23</f>
        <v>0</v>
      </c>
      <c r="B23" s="42"/>
      <c r="C23" s="43"/>
      <c r="D23" s="258"/>
      <c r="E23" s="318">
        <f>+PSSA3_12001!E23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805">
        <f>+PSSA3_12001!A26</f>
        <v>0</v>
      </c>
      <c r="B26" s="806"/>
      <c r="C26" s="150" t="str">
        <f>+PSSA3_9101!C26</f>
        <v>depreciation</v>
      </c>
      <c r="D26" s="164"/>
      <c r="E26" s="586">
        <f>+PSSA3_12001!E26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805">
        <f>+PSSA3_12001!A27</f>
        <v>0</v>
      </c>
      <c r="B27" s="806"/>
      <c r="C27" s="150" t="str">
        <f>+PSSA3_9101!C27</f>
        <v>depreciation</v>
      </c>
      <c r="D27" s="164"/>
      <c r="E27" s="586">
        <f>+PSSA3_12001!E27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805">
        <f>+PSSA3_12001!A28</f>
        <v>0</v>
      </c>
      <c r="B28" s="806"/>
      <c r="C28" s="150" t="str">
        <f>+PSSA3_9101!C28</f>
        <v>depreciation</v>
      </c>
      <c r="D28" s="164"/>
      <c r="E28" s="586">
        <f>+PSSA3_12001!E28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805">
        <f>+PSSA3_12001!A29</f>
        <v>0</v>
      </c>
      <c r="B29" s="806"/>
      <c r="C29" s="150" t="str">
        <f>+PSSA3_9101!C29</f>
        <v>depreciation</v>
      </c>
      <c r="D29" s="164"/>
      <c r="E29" s="586">
        <f>+PSSA3_12001!E29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805">
        <f>+PSSA3_12001!A30</f>
        <v>0</v>
      </c>
      <c r="B30" s="806"/>
      <c r="C30" s="150" t="str">
        <f>+PSSA3_9101!C30</f>
        <v>depreciation</v>
      </c>
      <c r="D30" s="164"/>
      <c r="E30" s="586">
        <f>+PSSA3_12001!E30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805">
        <f>+PSSA3_12001!A31</f>
        <v>0</v>
      </c>
      <c r="B31" s="806"/>
      <c r="C31" s="150" t="str">
        <f>+PSSA3_9101!C31</f>
        <v>depreciation</v>
      </c>
      <c r="D31" s="164"/>
      <c r="E31" s="586">
        <f>+PSSA3_12001!E31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+PSSA3_12001!D35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+PSSA3_12001!D36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+PSSA3_12001!D37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+PSSA3_12001!D38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+PSSA3_12001!D40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+PSSA3_12001!D41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+PSSA3_12001!D42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+PSSA3_12001!D43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+PSSA3_12001!D44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+PSSA3_12001!D45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+PSSA3_12001!D46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29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0">
    <tabColor theme="0" tint="-0.14999847407452621"/>
    <pageSetUpPr fitToPage="1"/>
  </sheetPr>
  <dimension ref="A1:J62"/>
  <sheetViews>
    <sheetView showGridLines="0" topLeftCell="A2" zoomScale="70" zoomScaleNormal="70" workbookViewId="0">
      <selection activeCell="F3" sqref="F3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21" style="21" customWidth="1"/>
    <col min="6" max="6" width="23.7109375" style="21" customWidth="1"/>
    <col min="7" max="7" width="17.85546875" style="21" customWidth="1"/>
    <col min="8" max="8" width="17.140625" style="21" customWidth="1"/>
    <col min="9" max="9" width="23.71093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+PSSA3_1101!F3</f>
        <v>0</v>
      </c>
      <c r="G3" s="230"/>
      <c r="H3" s="151"/>
      <c r="I3" s="151"/>
    </row>
    <row r="4" spans="1:9" ht="15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1103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+PSSA3_1101!A12</f>
        <v>0</v>
      </c>
      <c r="B12" s="42"/>
      <c r="C12" s="43"/>
      <c r="D12" s="258"/>
      <c r="E12" s="318">
        <f>+PSSA3_1101!E12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>+F12-H12</f>
        <v>0</v>
      </c>
    </row>
    <row r="13" spans="1:9" ht="13.5" customHeight="1">
      <c r="A13" s="577">
        <f>+PSSA3_1101!A13</f>
        <v>0</v>
      </c>
      <c r="B13" s="42"/>
      <c r="C13" s="43"/>
      <c r="D13" s="258"/>
      <c r="E13" s="318">
        <f>+PSSA3_1101!E13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ref="I13:I23" si="2">+F13-H13</f>
        <v>0</v>
      </c>
    </row>
    <row r="14" spans="1:9">
      <c r="A14" s="577">
        <f>+PSSA3_1101!A14</f>
        <v>0</v>
      </c>
      <c r="B14" s="42"/>
      <c r="C14" s="43"/>
      <c r="D14" s="258"/>
      <c r="E14" s="318">
        <f>+PSSA3_1101!E14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+PSSA3_1101!A15</f>
        <v>0</v>
      </c>
      <c r="B15" s="42"/>
      <c r="C15" s="43"/>
      <c r="D15" s="258"/>
      <c r="E15" s="318">
        <f>+PSSA3_1101!E15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+PSSA3_1101!A16</f>
        <v>0</v>
      </c>
      <c r="B16" s="42"/>
      <c r="C16" s="43"/>
      <c r="D16" s="258"/>
      <c r="E16" s="318">
        <f>+PSSA3_1101!E16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+PSSA3_1101!A17</f>
        <v>0</v>
      </c>
      <c r="B17" s="42"/>
      <c r="C17" s="43"/>
      <c r="D17" s="258"/>
      <c r="E17" s="318">
        <f>+PSSA3_1101!E17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+PSSA3_1101!A18</f>
        <v>0</v>
      </c>
      <c r="B18" s="42"/>
      <c r="C18" s="43"/>
      <c r="D18" s="258"/>
      <c r="E18" s="318">
        <f>+PSSA3_1101!E18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+PSSA3_1101!A19</f>
        <v>0</v>
      </c>
      <c r="B19" s="42"/>
      <c r="C19" s="43"/>
      <c r="D19" s="258"/>
      <c r="E19" s="318">
        <f>+PSSA3_1101!E19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+PSSA3_1101!A20</f>
        <v>0</v>
      </c>
      <c r="B20" s="42"/>
      <c r="C20" s="43"/>
      <c r="D20" s="258"/>
      <c r="E20" s="318">
        <f>+PSSA3_1101!E20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+PSSA3_1101!A21</f>
        <v>0</v>
      </c>
      <c r="B21" s="42"/>
      <c r="C21" s="43"/>
      <c r="D21" s="258"/>
      <c r="E21" s="318">
        <f>+PSSA3_1101!E21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+PSSA3_1101!A22</f>
        <v>0</v>
      </c>
      <c r="B22" s="42"/>
      <c r="C22" s="43"/>
      <c r="D22" s="258"/>
      <c r="E22" s="318">
        <f>+PSSA3_1101!E22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+PSSA3_1101!A23</f>
        <v>0</v>
      </c>
      <c r="B23" s="42"/>
      <c r="C23" s="43"/>
      <c r="D23" s="258"/>
      <c r="E23" s="318">
        <f>+PSSA3_1101!E23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788"/>
      <c r="B26" s="779"/>
      <c r="C26" s="150" t="str">
        <f>+PSSA3_1101!C26</f>
        <v>depreciation</v>
      </c>
      <c r="D26" s="164"/>
      <c r="E26" s="579">
        <v>100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+PSSA3_1101!C27</f>
        <v>depreciation</v>
      </c>
      <c r="D27" s="164"/>
      <c r="E27" s="579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+PSSA3_1101!C28</f>
        <v>depreciation</v>
      </c>
      <c r="D28" s="164"/>
      <c r="E28" s="579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+PSSA3_1101!C29</f>
        <v>depreciation</v>
      </c>
      <c r="D29" s="164"/>
      <c r="E29" s="579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+PSSA3_1101!C30</f>
        <v>depreciation</v>
      </c>
      <c r="D30" s="164"/>
      <c r="E30" s="579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+PSSA3_1101!C31</f>
        <v>depreciation</v>
      </c>
      <c r="D31" s="164"/>
      <c r="E31" s="579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78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5" orientation="portrait" r:id="rId1"/>
  <headerFooter alignWithMargins="0">
    <oddFooter>Pagina &amp;P&amp;R&amp;F</oddFooter>
  </headerFooter>
  <drawing r:id="rId2"/>
  <legacyDrawing r:id="rId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topLeftCell="B1" zoomScale="80" zoomScaleNormal="80" workbookViewId="0">
      <selection activeCell="E9" sqref="E9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+Progetto!E9</f>
        <v>0</v>
      </c>
      <c r="D3" s="335"/>
      <c r="E3" s="336"/>
      <c r="F3" s="337" t="s">
        <v>43</v>
      </c>
      <c r="G3" s="338">
        <f>+PSSA3_12001!F3</f>
        <v>0</v>
      </c>
      <c r="H3" s="339"/>
      <c r="I3" s="335"/>
      <c r="J3" s="340"/>
    </row>
    <row r="4" spans="2:10">
      <c r="B4" s="299" t="s">
        <v>147</v>
      </c>
      <c r="C4" s="302">
        <f>+Progetto!E10</f>
        <v>0</v>
      </c>
      <c r="D4" s="342" t="s">
        <v>169</v>
      </c>
      <c r="E4" s="343"/>
      <c r="F4" s="24" t="s">
        <v>3</v>
      </c>
      <c r="G4" s="790"/>
      <c r="H4" s="791"/>
      <c r="I4" s="791"/>
      <c r="J4" s="792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790"/>
      <c r="H5" s="791"/>
      <c r="I5" s="791"/>
      <c r="J5" s="792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793"/>
      <c r="F7" s="794"/>
      <c r="G7" s="794"/>
      <c r="H7" s="794"/>
      <c r="I7" s="794"/>
      <c r="J7" s="795"/>
    </row>
    <row r="8" spans="2:10">
      <c r="B8" s="351"/>
      <c r="C8" s="352"/>
      <c r="D8" s="353"/>
      <c r="E8" s="796"/>
      <c r="F8" s="797"/>
      <c r="G8" s="797"/>
      <c r="H8" s="797"/>
      <c r="I8" s="797"/>
      <c r="J8" s="798"/>
    </row>
    <row r="9" spans="2:10">
      <c r="B9" s="344"/>
      <c r="C9" s="346"/>
      <c r="D9" s="354"/>
      <c r="E9" s="605" t="s">
        <v>215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581">
        <f>+PSSA3_12001!A12</f>
        <v>0</v>
      </c>
      <c r="C12" s="372"/>
      <c r="D12" s="373"/>
      <c r="E12" s="374">
        <f>+PSSA3_12001!D12+PSSA3_12002!D12+PSSA3_12003!D12</f>
        <v>0</v>
      </c>
      <c r="F12" s="375">
        <f>+PSSA3_12001!E12</f>
        <v>0</v>
      </c>
      <c r="G12" s="376">
        <f>+E12*F12</f>
        <v>0</v>
      </c>
      <c r="H12" s="468">
        <f>+PSSA3_12001!G12+PSSA3_12002!G12+PSSA3_12003!G12</f>
        <v>0</v>
      </c>
      <c r="I12" s="378">
        <f>+H12*F12</f>
        <v>0</v>
      </c>
      <c r="J12" s="379">
        <f>+G12-I12</f>
        <v>0</v>
      </c>
    </row>
    <row r="13" spans="2:10">
      <c r="B13" s="581">
        <f>+PSSA3_12001!A13</f>
        <v>0</v>
      </c>
      <c r="C13" s="372"/>
      <c r="D13" s="373"/>
      <c r="E13" s="374">
        <f>+PSSA3_12001!D13+PSSA3_12002!D13+PSSA3_12003!D13</f>
        <v>0</v>
      </c>
      <c r="F13" s="375">
        <f>+PSSA3_12001!E13</f>
        <v>0</v>
      </c>
      <c r="G13" s="376">
        <f t="shared" ref="G13:G23" si="0">+E13*F13</f>
        <v>0</v>
      </c>
      <c r="H13" s="468">
        <f>+PSSA3_12001!G13+PSSA3_12002!G13+PSSA3_12003!G13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581">
        <f>+PSSA3_12001!A14</f>
        <v>0</v>
      </c>
      <c r="C14" s="372"/>
      <c r="D14" s="373"/>
      <c r="E14" s="374">
        <f>+PSSA3_12001!D14+PSSA3_12002!D14+PSSA3_12003!D14</f>
        <v>0</v>
      </c>
      <c r="F14" s="375">
        <f>+PSSA3_12001!E14</f>
        <v>0</v>
      </c>
      <c r="G14" s="376">
        <f t="shared" si="0"/>
        <v>0</v>
      </c>
      <c r="H14" s="468">
        <f>+PSSA3_12001!G14+PSSA3_12002!G14+PSSA3_12003!G14</f>
        <v>0</v>
      </c>
      <c r="I14" s="378">
        <f t="shared" si="1"/>
        <v>0</v>
      </c>
      <c r="J14" s="379">
        <f t="shared" si="2"/>
        <v>0</v>
      </c>
    </row>
    <row r="15" spans="2:10">
      <c r="B15" s="581">
        <f>+PSSA3_12001!A15</f>
        <v>0</v>
      </c>
      <c r="C15" s="372"/>
      <c r="D15" s="373"/>
      <c r="E15" s="374">
        <f>+PSSA3_12001!D15+PSSA3_12002!D15+PSSA3_12003!D15</f>
        <v>0</v>
      </c>
      <c r="F15" s="375">
        <f>+PSSA3_12001!E15</f>
        <v>0</v>
      </c>
      <c r="G15" s="376">
        <f t="shared" si="0"/>
        <v>0</v>
      </c>
      <c r="H15" s="468">
        <f>+PSSA3_12001!G15+PSSA3_12002!G15+PSSA3_12003!G15</f>
        <v>0</v>
      </c>
      <c r="I15" s="378">
        <f t="shared" si="1"/>
        <v>0</v>
      </c>
      <c r="J15" s="379">
        <f t="shared" si="2"/>
        <v>0</v>
      </c>
    </row>
    <row r="16" spans="2:10">
      <c r="B16" s="581">
        <f>+PSSA3_12001!A16</f>
        <v>0</v>
      </c>
      <c r="C16" s="372"/>
      <c r="D16" s="373"/>
      <c r="E16" s="374">
        <f>+PSSA3_12001!D16+PSSA3_12002!D16+PSSA3_12003!D16</f>
        <v>0</v>
      </c>
      <c r="F16" s="375">
        <f>+PSSA3_12001!E16</f>
        <v>0</v>
      </c>
      <c r="G16" s="376">
        <f t="shared" si="0"/>
        <v>0</v>
      </c>
      <c r="H16" s="468">
        <f>+PSSA3_12001!G16+PSSA3_12002!G16+PSSA3_12003!G16</f>
        <v>0</v>
      </c>
      <c r="I16" s="378">
        <f t="shared" si="1"/>
        <v>0</v>
      </c>
      <c r="J16" s="379">
        <f t="shared" si="2"/>
        <v>0</v>
      </c>
    </row>
    <row r="17" spans="2:10">
      <c r="B17" s="581">
        <f>+PSSA3_12001!A17</f>
        <v>0</v>
      </c>
      <c r="C17" s="372"/>
      <c r="D17" s="373"/>
      <c r="E17" s="374">
        <f>+PSSA3_12001!D17+PSSA3_12002!D17+PSSA3_12003!D17</f>
        <v>0</v>
      </c>
      <c r="F17" s="375">
        <f>+PSSA3_12001!E17</f>
        <v>0</v>
      </c>
      <c r="G17" s="376">
        <f t="shared" si="0"/>
        <v>0</v>
      </c>
      <c r="H17" s="468">
        <f>+PSSA3_12001!G17+PSSA3_12002!G17+PSSA3_12003!G17</f>
        <v>0</v>
      </c>
      <c r="I17" s="378">
        <f t="shared" si="1"/>
        <v>0</v>
      </c>
      <c r="J17" s="379">
        <f t="shared" si="2"/>
        <v>0</v>
      </c>
    </row>
    <row r="18" spans="2:10">
      <c r="B18" s="581">
        <f>+PSSA3_12001!A18</f>
        <v>0</v>
      </c>
      <c r="C18" s="372"/>
      <c r="D18" s="373"/>
      <c r="E18" s="374">
        <f>+PSSA3_12001!D18+PSSA3_12002!D18+PSSA3_12003!D18</f>
        <v>0</v>
      </c>
      <c r="F18" s="375">
        <f>+PSSA3_12001!E18</f>
        <v>0</v>
      </c>
      <c r="G18" s="376">
        <f t="shared" si="0"/>
        <v>0</v>
      </c>
      <c r="H18" s="468">
        <f>+PSSA3_12001!G18+PSSA3_12002!G18+PSSA3_12003!G18</f>
        <v>0</v>
      </c>
      <c r="I18" s="378">
        <f t="shared" si="1"/>
        <v>0</v>
      </c>
      <c r="J18" s="379">
        <f t="shared" si="2"/>
        <v>0</v>
      </c>
    </row>
    <row r="19" spans="2:10">
      <c r="B19" s="581">
        <f>+PSSA3_12001!A19</f>
        <v>0</v>
      </c>
      <c r="C19" s="372"/>
      <c r="D19" s="373"/>
      <c r="E19" s="374">
        <f>+PSSA3_12001!D19+PSSA3_12002!D19+PSSA3_12003!D19</f>
        <v>0</v>
      </c>
      <c r="F19" s="375">
        <f>+PSSA3_12001!E19</f>
        <v>0</v>
      </c>
      <c r="G19" s="376">
        <f t="shared" si="0"/>
        <v>0</v>
      </c>
      <c r="H19" s="468">
        <f>+PSSA3_12001!G19+PSSA3_12002!G19+PSSA3_12003!G19</f>
        <v>0</v>
      </c>
      <c r="I19" s="378">
        <f t="shared" si="1"/>
        <v>0</v>
      </c>
      <c r="J19" s="379">
        <f t="shared" si="2"/>
        <v>0</v>
      </c>
    </row>
    <row r="20" spans="2:10">
      <c r="B20" s="581">
        <f>+PSSA3_12001!A20</f>
        <v>0</v>
      </c>
      <c r="C20" s="372"/>
      <c r="D20" s="373"/>
      <c r="E20" s="374">
        <f>+PSSA3_12001!D20+PSSA3_12002!D20+PSSA3_12003!D20</f>
        <v>0</v>
      </c>
      <c r="F20" s="375">
        <f>+PSSA3_12001!E20</f>
        <v>0</v>
      </c>
      <c r="G20" s="376">
        <f t="shared" si="0"/>
        <v>0</v>
      </c>
      <c r="H20" s="468">
        <f>+PSSA3_12001!G20+PSSA3_12002!G20+PSSA3_12003!G20</f>
        <v>0</v>
      </c>
      <c r="I20" s="378">
        <f t="shared" si="1"/>
        <v>0</v>
      </c>
      <c r="J20" s="379">
        <f t="shared" si="2"/>
        <v>0</v>
      </c>
    </row>
    <row r="21" spans="2:10">
      <c r="B21" s="581">
        <f>+PSSA3_12001!A21</f>
        <v>0</v>
      </c>
      <c r="C21" s="372"/>
      <c r="D21" s="373"/>
      <c r="E21" s="374">
        <f>+PSSA3_12001!D21+PSSA3_12002!D21+PSSA3_12003!D21</f>
        <v>0</v>
      </c>
      <c r="F21" s="375">
        <f>+PSSA3_12001!E21</f>
        <v>0</v>
      </c>
      <c r="G21" s="376">
        <f t="shared" si="0"/>
        <v>0</v>
      </c>
      <c r="H21" s="468">
        <f>+PSSA3_12001!G21+PSSA3_12002!G21+PSSA3_12003!G21</f>
        <v>0</v>
      </c>
      <c r="I21" s="378">
        <f t="shared" si="1"/>
        <v>0</v>
      </c>
      <c r="J21" s="379">
        <f t="shared" si="2"/>
        <v>0</v>
      </c>
    </row>
    <row r="22" spans="2:10">
      <c r="B22" s="581">
        <f>+PSSA3_12001!A22</f>
        <v>0</v>
      </c>
      <c r="C22" s="372"/>
      <c r="D22" s="373"/>
      <c r="E22" s="374">
        <f>+PSSA3_12001!D22+PSSA3_12002!D22+PSSA3_12003!D22</f>
        <v>0</v>
      </c>
      <c r="F22" s="375">
        <f>+PSSA3_12001!E22</f>
        <v>0</v>
      </c>
      <c r="G22" s="376">
        <f t="shared" si="0"/>
        <v>0</v>
      </c>
      <c r="H22" s="468">
        <f>+PSSA3_12001!G22+PSSA3_12002!G22+PSSA3_12003!G22</f>
        <v>0</v>
      </c>
      <c r="I22" s="378">
        <f t="shared" si="1"/>
        <v>0</v>
      </c>
      <c r="J22" s="379">
        <f t="shared" si="2"/>
        <v>0</v>
      </c>
    </row>
    <row r="23" spans="2:10">
      <c r="B23" s="580">
        <f>+PSSA3_12001!A23</f>
        <v>0</v>
      </c>
      <c r="C23" s="372"/>
      <c r="D23" s="373"/>
      <c r="E23" s="374">
        <f>+PSSA3_12001!D23+PSSA3_12002!D23+PSSA3_12003!D23</f>
        <v>0</v>
      </c>
      <c r="F23" s="375">
        <f>+PSSA3_12001!E23</f>
        <v>0</v>
      </c>
      <c r="G23" s="376">
        <f t="shared" si="0"/>
        <v>0</v>
      </c>
      <c r="H23" s="468">
        <f>+PSSA3_12001!G23+PSSA3_12002!G23+PSSA3_12003!G23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799">
        <f>+PSSA3_8101!A26</f>
        <v>0</v>
      </c>
      <c r="C26" s="800"/>
      <c r="D26" s="465" t="str">
        <f>+PSSA3_8101!C26</f>
        <v>depreciation</v>
      </c>
      <c r="E26" s="374">
        <f>+PSSA3_12001!D26+PSSA3_12002!D26+PSSA3_12003!D26</f>
        <v>0</v>
      </c>
      <c r="F26" s="393">
        <v>0</v>
      </c>
      <c r="G26" s="374">
        <f>+PSSA3_12001!F26+PSSA3_12002!F26+PSSA3_12003!F26</f>
        <v>0</v>
      </c>
      <c r="H26" s="468">
        <f>+PSSA3_12001!G26+PSSA3_12002!G26+PSSA3_12003!G26</f>
        <v>0</v>
      </c>
      <c r="I26" s="468">
        <f>+PSSA3_12001!H26+PSSA3_12002!H26+PSSA3_12003!H26</f>
        <v>0</v>
      </c>
      <c r="J26" s="379">
        <f t="shared" ref="J26:J31" si="3">+G26-I26</f>
        <v>0</v>
      </c>
    </row>
    <row r="27" spans="2:10">
      <c r="B27" s="799">
        <f>+PSSA3_8101!A27</f>
        <v>0</v>
      </c>
      <c r="C27" s="800"/>
      <c r="D27" s="465" t="str">
        <f>+PSSA3_8101!C27</f>
        <v>depreciation</v>
      </c>
      <c r="E27" s="374">
        <f>+PSSA3_12001!D27+PSSA3_12002!D27+PSSA3_12003!D27</f>
        <v>0</v>
      </c>
      <c r="F27" s="397">
        <v>0</v>
      </c>
      <c r="G27" s="374">
        <f>+PSSA3_12001!F27+PSSA3_12002!F27+PSSA3_12003!F27</f>
        <v>0</v>
      </c>
      <c r="H27" s="468">
        <f>+PSSA3_12001!G27+PSSA3_12002!G27+PSSA3_12003!G27</f>
        <v>0</v>
      </c>
      <c r="I27" s="468">
        <f>+PSSA3_12001!H27+PSSA3_12002!H27+PSSA3_12003!H27</f>
        <v>0</v>
      </c>
      <c r="J27" s="379">
        <f t="shared" si="3"/>
        <v>0</v>
      </c>
    </row>
    <row r="28" spans="2:10">
      <c r="B28" s="799">
        <f>+PSSA3_8101!A28</f>
        <v>0</v>
      </c>
      <c r="C28" s="800"/>
      <c r="D28" s="465" t="str">
        <f>+PSSA3_8101!C28</f>
        <v>depreciation</v>
      </c>
      <c r="E28" s="374">
        <f>+PSSA3_12001!D28+PSSA3_12002!D28+PSSA3_12003!D28</f>
        <v>0</v>
      </c>
      <c r="F28" s="397">
        <v>0</v>
      </c>
      <c r="G28" s="374">
        <f>+PSSA3_12001!F28+PSSA3_12002!F28+PSSA3_12003!F28</f>
        <v>0</v>
      </c>
      <c r="H28" s="468">
        <f>+PSSA3_12001!G28+PSSA3_12002!G28+PSSA3_12003!G28</f>
        <v>0</v>
      </c>
      <c r="I28" s="468">
        <f>+PSSA3_12001!H28+PSSA3_12002!H28+PSSA3_12003!H28</f>
        <v>0</v>
      </c>
      <c r="J28" s="379">
        <f t="shared" si="3"/>
        <v>0</v>
      </c>
    </row>
    <row r="29" spans="2:10">
      <c r="B29" s="799">
        <f>+PSSA3_8101!A29</f>
        <v>0</v>
      </c>
      <c r="C29" s="800"/>
      <c r="D29" s="465" t="str">
        <f>+PSSA3_8101!C29</f>
        <v>depreciation</v>
      </c>
      <c r="E29" s="374">
        <f>+PSSA3_12001!D29+PSSA3_12002!D29+PSSA3_12003!D29</f>
        <v>0</v>
      </c>
      <c r="F29" s="397">
        <v>0</v>
      </c>
      <c r="G29" s="374">
        <f>+PSSA3_12001!F29+PSSA3_12002!F29+PSSA3_12003!F29</f>
        <v>0</v>
      </c>
      <c r="H29" s="468">
        <f>+PSSA3_12001!G29+PSSA3_12002!G29+PSSA3_12003!G29</f>
        <v>0</v>
      </c>
      <c r="I29" s="468">
        <f>+PSSA3_12001!H29+PSSA3_12002!H29+PSSA3_12003!H29</f>
        <v>0</v>
      </c>
      <c r="J29" s="379">
        <f t="shared" si="3"/>
        <v>0</v>
      </c>
    </row>
    <row r="30" spans="2:10">
      <c r="B30" s="799">
        <f>+PSSA3_8101!A30</f>
        <v>0</v>
      </c>
      <c r="C30" s="800"/>
      <c r="D30" s="465" t="str">
        <f>+PSSA3_8101!C30</f>
        <v>depreciation</v>
      </c>
      <c r="E30" s="374">
        <f>+PSSA3_12001!D30+PSSA3_12002!D30+PSSA3_12003!D30</f>
        <v>0</v>
      </c>
      <c r="F30" s="397">
        <v>0</v>
      </c>
      <c r="G30" s="374">
        <f>+PSSA3_12001!F30+PSSA3_12002!F30+PSSA3_12003!F30</f>
        <v>0</v>
      </c>
      <c r="H30" s="468">
        <f>+PSSA3_12001!G30+PSSA3_12002!G30+PSSA3_12003!G30</f>
        <v>0</v>
      </c>
      <c r="I30" s="468">
        <f>+PSSA3_12001!H30+PSSA3_12002!H30+PSSA3_12003!H30</f>
        <v>0</v>
      </c>
      <c r="J30" s="379">
        <f t="shared" si="3"/>
        <v>0</v>
      </c>
    </row>
    <row r="31" spans="2:10">
      <c r="B31" s="799">
        <f>+PSSA3_8101!A31</f>
        <v>0</v>
      </c>
      <c r="C31" s="800"/>
      <c r="D31" s="465" t="str">
        <f>+PSSA3_8101!C31</f>
        <v>depreciation</v>
      </c>
      <c r="E31" s="374">
        <f>+PSSA3_12001!D31+PSSA3_12002!D31+PSSA3_12003!D31</f>
        <v>0</v>
      </c>
      <c r="F31" s="399">
        <v>0</v>
      </c>
      <c r="G31" s="374">
        <f>+PSSA3_12001!F31+PSSA3_12002!F31+PSSA3_12003!F31</f>
        <v>0</v>
      </c>
      <c r="H31" s="468">
        <f>+PSSA3_12001!G31+PSSA3_12002!G31+PSSA3_12003!G31</f>
        <v>0</v>
      </c>
      <c r="I31" s="468">
        <f>+PSSA3_12001!H31+PSSA3_12002!H31+PSSA3_12003!H31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398"/>
      <c r="H32" s="405"/>
      <c r="I32" s="398"/>
      <c r="J32" s="379" t="s">
        <v>44</v>
      </c>
    </row>
    <row r="33" spans="2:14">
      <c r="B33" s="344" t="s">
        <v>38</v>
      </c>
      <c r="C33" s="349"/>
      <c r="D33" s="390"/>
      <c r="E33" s="390"/>
      <c r="F33" s="383"/>
      <c r="G33" s="406">
        <f>SUM(G26:G32)</f>
        <v>0</v>
      </c>
      <c r="H33" s="407">
        <f>SUM(H26:H32)</f>
        <v>0</v>
      </c>
      <c r="I33" s="407">
        <f>SUM(I26:I32)</f>
        <v>0</v>
      </c>
      <c r="J33" s="408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09"/>
      <c r="H34" s="410"/>
      <c r="I34" s="396"/>
      <c r="J34" s="411"/>
      <c r="K34" s="53"/>
    </row>
    <row r="35" spans="2:14">
      <c r="B35" s="334" t="s">
        <v>19</v>
      </c>
      <c r="C35" s="336"/>
      <c r="D35" s="374">
        <f>+PSSA3_12001!C35+PSSA3_12002!C35+PSSA3_12003!C35</f>
        <v>0</v>
      </c>
      <c r="E35" s="412">
        <f>+PSSA3_12001!D35</f>
        <v>0</v>
      </c>
      <c r="F35" s="374">
        <f>+PSSA3_12001!E35+PSSA3_12002!E35+PSSA3_12003!E35</f>
        <v>0</v>
      </c>
      <c r="G35" s="374">
        <f>+PSSA3_12001!F35+PSSA3_12002!F35+PSSA3_12003!F35</f>
        <v>0</v>
      </c>
      <c r="H35" s="468">
        <f>+PSSA3_12001!G35+PSSA3_12002!G35+PSSA3_12003!G35</f>
        <v>0</v>
      </c>
      <c r="I35" s="468">
        <f>+PSSA3_12001!H35+PSSA3_12002!H35+PSSA3_12003!H35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374">
        <f>+PSSA3_12001!C36+PSSA3_12002!C36+PSSA3_12003!C36</f>
        <v>0</v>
      </c>
      <c r="E36" s="412">
        <v>0</v>
      </c>
      <c r="F36" s="374">
        <f>+PSSA3_12001!E36+PSSA3_12002!E36+PSSA3_12003!E36</f>
        <v>0</v>
      </c>
      <c r="G36" s="374">
        <f>+PSSA3_12001!F36+PSSA3_12002!F36+PSSA3_12003!F36</f>
        <v>0</v>
      </c>
      <c r="H36" s="468">
        <f>+PSSA3_12001!G36+PSSA3_12002!G36+PSSA3_12003!G36</f>
        <v>0</v>
      </c>
      <c r="I36" s="468">
        <f>+PSSA3_12001!H36+PSSA3_12002!H36+PSSA3_12003!H36</f>
        <v>0</v>
      </c>
      <c r="J36" s="379">
        <f t="shared" si="4"/>
        <v>0</v>
      </c>
    </row>
    <row r="37" spans="2:14">
      <c r="B37" s="341" t="s">
        <v>21</v>
      </c>
      <c r="C37" s="413"/>
      <c r="D37" s="374">
        <f>+PSSA3_12001!C37+PSSA3_12002!C37+PSSA3_12003!C37</f>
        <v>0</v>
      </c>
      <c r="E37" s="412">
        <v>0</v>
      </c>
      <c r="F37" s="374">
        <f>+PSSA3_12001!E37+PSSA3_12002!E37+PSSA3_12003!E37</f>
        <v>0</v>
      </c>
      <c r="G37" s="374">
        <f>+PSSA3_12001!F37+PSSA3_12002!F37+PSSA3_12003!F37</f>
        <v>0</v>
      </c>
      <c r="H37" s="468">
        <f>+PSSA3_12001!G37+PSSA3_12002!G37+PSSA3_12003!G37</f>
        <v>0</v>
      </c>
      <c r="I37" s="468">
        <f>+PSSA3_12001!H37+PSSA3_12002!H37+PSSA3_12003!H37</f>
        <v>0</v>
      </c>
      <c r="J37" s="379">
        <f t="shared" si="4"/>
        <v>0</v>
      </c>
    </row>
    <row r="38" spans="2:14">
      <c r="B38" s="341" t="s">
        <v>22</v>
      </c>
      <c r="C38" s="413"/>
      <c r="D38" s="374">
        <f>+PSSA3_12001!C38+PSSA3_12002!C38+PSSA3_12003!C38</f>
        <v>0</v>
      </c>
      <c r="E38" s="412">
        <v>0</v>
      </c>
      <c r="F38" s="374">
        <f>+PSSA3_12001!E38+PSSA3_12002!E38+PSSA3_12003!E38</f>
        <v>0</v>
      </c>
      <c r="G38" s="374">
        <f>+PSSA3_12001!F38+PSSA3_12002!F38+PSSA3_12003!F38</f>
        <v>0</v>
      </c>
      <c r="H38" s="468">
        <f>+PSSA3_12001!G38+PSSA3_12002!G38+PSSA3_12003!G38</f>
        <v>0</v>
      </c>
      <c r="I38" s="468">
        <f>+PSSA3_12001!H38+PSSA3_12002!H38+PSSA3_12003!H38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391"/>
    </row>
    <row r="40" spans="2:14">
      <c r="B40" s="341" t="s">
        <v>24</v>
      </c>
      <c r="C40" s="413"/>
      <c r="D40" s="374">
        <f>+PSSA3_12001!C40+PSSA3_12002!C40+PSSA3_12003!C40</f>
        <v>0</v>
      </c>
      <c r="E40" s="412">
        <v>0</v>
      </c>
      <c r="F40" s="374">
        <f>+PSSA3_12001!E40+PSSA3_12002!E40+PSSA3_12003!E40</f>
        <v>0</v>
      </c>
      <c r="G40" s="374">
        <f>+PSSA3_12001!F40+PSSA3_12002!F40+PSSA3_12003!F40</f>
        <v>0</v>
      </c>
      <c r="H40" s="468">
        <f>+PSSA3_12001!G40+PSSA3_12002!G40+PSSA3_12003!G40</f>
        <v>0</v>
      </c>
      <c r="I40" s="468">
        <f>+PSSA3_12001!H40+PSSA3_12002!H40+PSSA3_12003!H40</f>
        <v>0</v>
      </c>
      <c r="J40" s="379">
        <f t="shared" si="4"/>
        <v>0</v>
      </c>
    </row>
    <row r="41" spans="2:14">
      <c r="B41" s="341" t="s">
        <v>25</v>
      </c>
      <c r="C41" s="413"/>
      <c r="D41" s="374">
        <f>+PSSA3_12001!C41+PSSA3_12002!C41+PSSA3_12003!C41</f>
        <v>0</v>
      </c>
      <c r="E41" s="412">
        <v>0</v>
      </c>
      <c r="F41" s="374">
        <f>+PSSA3_12001!E41+PSSA3_12002!E41+PSSA3_12003!E41</f>
        <v>0</v>
      </c>
      <c r="G41" s="374">
        <f>+PSSA3_12001!F41+PSSA3_12002!F41+PSSA3_12003!F41</f>
        <v>0</v>
      </c>
      <c r="H41" s="468">
        <f>+PSSA3_12001!G41+PSSA3_12002!G41+PSSA3_12003!G41</f>
        <v>0</v>
      </c>
      <c r="I41" s="468">
        <f>+PSSA3_12001!H41+PSSA3_12002!H41+PSSA3_12003!H41</f>
        <v>0</v>
      </c>
      <c r="J41" s="379">
        <f t="shared" si="4"/>
        <v>0</v>
      </c>
    </row>
    <row r="42" spans="2:14">
      <c r="B42" s="341" t="s">
        <v>26</v>
      </c>
      <c r="C42" s="413"/>
      <c r="D42" s="374">
        <f>+PSSA3_12001!C42+PSSA3_12002!C42+PSSA3_12003!C42</f>
        <v>0</v>
      </c>
      <c r="E42" s="412">
        <v>0</v>
      </c>
      <c r="F42" s="374">
        <f>+PSSA3_12001!E42+PSSA3_12002!E42+PSSA3_12003!E42</f>
        <v>0</v>
      </c>
      <c r="G42" s="374">
        <f>+PSSA3_12001!F42+PSSA3_12002!F42+PSSA3_12003!F42</f>
        <v>0</v>
      </c>
      <c r="H42" s="468">
        <f>+PSSA3_12001!G42+PSSA3_12002!G42+PSSA3_12003!G42</f>
        <v>0</v>
      </c>
      <c r="I42" s="468">
        <f>+PSSA3_12001!H42+PSSA3_12002!H42+PSSA3_12003!H42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374">
        <f>+PSSA3_12001!C43+PSSA3_12002!C43+PSSA3_12003!C43</f>
        <v>0</v>
      </c>
      <c r="E43" s="412">
        <v>0</v>
      </c>
      <c r="F43" s="374">
        <f>+PSSA3_12001!E43+PSSA3_12002!E43+PSSA3_12003!E43</f>
        <v>0</v>
      </c>
      <c r="G43" s="374">
        <f>+PSSA3_12001!F43+PSSA3_12002!F43+PSSA3_12003!F43</f>
        <v>0</v>
      </c>
      <c r="H43" s="468">
        <f>+PSSA3_12001!G43+PSSA3_12002!G43+PSSA3_12003!G43</f>
        <v>0</v>
      </c>
      <c r="I43" s="468">
        <f>+PSSA3_12001!H43+PSSA3_12002!H43+PSSA3_12003!H43</f>
        <v>0</v>
      </c>
      <c r="J43" s="379">
        <f t="shared" si="4"/>
        <v>0</v>
      </c>
    </row>
    <row r="44" spans="2:14">
      <c r="B44" s="341" t="s">
        <v>28</v>
      </c>
      <c r="C44" s="413"/>
      <c r="D44" s="374">
        <f>+PSSA3_12001!C44+PSSA3_12002!C44+PSSA3_12003!C44</f>
        <v>0</v>
      </c>
      <c r="E44" s="412">
        <v>0</v>
      </c>
      <c r="F44" s="374">
        <f>+PSSA3_12001!E44+PSSA3_12002!E44+PSSA3_12003!E44</f>
        <v>0</v>
      </c>
      <c r="G44" s="374">
        <f>+PSSA3_12001!F44+PSSA3_12002!F44+PSSA3_12003!F44</f>
        <v>0</v>
      </c>
      <c r="H44" s="468">
        <f>+PSSA3_12001!G44+PSSA3_12002!G44+PSSA3_12003!G44</f>
        <v>0</v>
      </c>
      <c r="I44" s="468">
        <f>+PSSA3_12001!H44+PSSA3_12002!H44+PSSA3_12003!H44</f>
        <v>0</v>
      </c>
      <c r="J44" s="379">
        <f t="shared" si="4"/>
        <v>0</v>
      </c>
    </row>
    <row r="45" spans="2:14">
      <c r="B45" s="341" t="s">
        <v>29</v>
      </c>
      <c r="C45" s="413"/>
      <c r="D45" s="374">
        <f>+PSSA3_12001!C45+PSSA3_12002!C45+PSSA3_12003!C45</f>
        <v>0</v>
      </c>
      <c r="E45" s="412">
        <v>0</v>
      </c>
      <c r="F45" s="374">
        <f>+PSSA3_12001!E45+PSSA3_12002!E45+PSSA3_12003!E45</f>
        <v>0</v>
      </c>
      <c r="G45" s="374">
        <f>+PSSA3_12001!F45+PSSA3_12002!F45+PSSA3_12003!F45</f>
        <v>0</v>
      </c>
      <c r="H45" s="468">
        <f>+PSSA3_12001!G45+PSSA3_12002!G45+PSSA3_12003!G45</f>
        <v>0</v>
      </c>
      <c r="I45" s="468">
        <f>+PSSA3_12001!H45+PSSA3_12002!H45+PSSA3_12003!H45</f>
        <v>0</v>
      </c>
      <c r="J45" s="379">
        <f t="shared" si="4"/>
        <v>0</v>
      </c>
    </row>
    <row r="46" spans="2:14">
      <c r="B46" s="344" t="s">
        <v>30</v>
      </c>
      <c r="C46" s="354"/>
      <c r="D46" s="374">
        <f>+PSSA3_12001!C46+PSSA3_12002!C46+PSSA3_12003!C46</f>
        <v>0</v>
      </c>
      <c r="E46" s="412">
        <v>0</v>
      </c>
      <c r="F46" s="374">
        <f>+PSSA3_12001!E46+PSSA3_12002!E46+PSSA3_12003!E46</f>
        <v>0</v>
      </c>
      <c r="G46" s="374">
        <f>+PSSA3_12001!F46+PSSA3_12002!F46+PSSA3_12003!F46</f>
        <v>0</v>
      </c>
      <c r="H46" s="468">
        <f>+PSSA3_12001!G46+PSSA3_12002!G46+PSSA3_12003!G46</f>
        <v>0</v>
      </c>
      <c r="I46" s="468">
        <f>+PSSA3_12001!H46+PSSA3_12002!H46+PSSA3_12003!H46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f>SUM(F35:F46)</f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4.25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38.25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374">
        <f>+PSSA3_8101!C50+PSSA3_8102!C50+PSSA3_8103!C50+PSSA3_8104!C50</f>
        <v>0</v>
      </c>
      <c r="E50" s="427" t="str">
        <f>+'[1]PSS-A1_Prime'!G54</f>
        <v>1. LABOUR</v>
      </c>
      <c r="F50" s="428"/>
      <c r="G50" s="374">
        <f>+PSSA3_12001!F50+PSSA3_12002!F50+PSSA3_12003!F50</f>
        <v>0</v>
      </c>
      <c r="H50" s="424"/>
      <c r="I50" s="468">
        <f>+PSSA3_12001!H50+PSSA3_12002!H50+PSSA3_12003!H50</f>
        <v>0</v>
      </c>
      <c r="J50" s="429">
        <f>+G50-I50</f>
        <v>0</v>
      </c>
    </row>
    <row r="51" spans="2:12">
      <c r="B51" s="341" t="s">
        <v>175</v>
      </c>
      <c r="C51" s="413"/>
      <c r="D51" s="374">
        <f>+PSSA3_8101!C51+PSSA3_8102!C51+PSSA3_8103!C51+PSSA3_8104!C51</f>
        <v>0</v>
      </c>
      <c r="E51" s="427">
        <f>+'[1]PSS-A1_Prime'!G55</f>
        <v>0</v>
      </c>
      <c r="F51" s="428"/>
      <c r="G51" s="374">
        <f>+PSSA3_12001!F51+PSSA3_12002!F51+PSSA3_12003!F51</f>
        <v>0</v>
      </c>
      <c r="H51" s="424"/>
      <c r="I51" s="468">
        <f>+PSSA3_12001!H51+PSSA3_12002!H51+PSSA3_12003!H51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70"/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5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28" priority="1" stopIfTrue="1" operator="greaterThan">
      <formula>0</formula>
    </cfRule>
  </conditionalFormatting>
  <hyperlinks>
    <hyperlink ref="E9" location="WBS!A1" display="WP 12000"/>
  </hyperlinks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80" zoomScaleNormal="80" workbookViewId="0">
      <selection activeCell="L32" sqref="L3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7.7109375" style="21" customWidth="1"/>
    <col min="6" max="6" width="22.85546875" style="21" customWidth="1"/>
    <col min="7" max="7" width="17.85546875" style="21" customWidth="1"/>
    <col min="8" max="8" width="16" style="21" customWidth="1"/>
    <col min="9" max="9" width="22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257"/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13001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256"/>
      <c r="B12" s="42"/>
      <c r="C12" s="43"/>
      <c r="D12" s="258"/>
      <c r="E12" s="258"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256"/>
      <c r="B13" s="42"/>
      <c r="C13" s="43"/>
      <c r="D13" s="258"/>
      <c r="E13" s="258"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256"/>
      <c r="B14" s="42"/>
      <c r="C14" s="43"/>
      <c r="D14" s="258"/>
      <c r="E14" s="258"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/>
      <c r="B15" s="42"/>
      <c r="C15" s="43"/>
      <c r="D15" s="258"/>
      <c r="E15" s="258"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/>
      <c r="B16" s="42"/>
      <c r="C16" s="43"/>
      <c r="D16" s="258"/>
      <c r="E16" s="258"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/>
      <c r="B17" s="42"/>
      <c r="C17" s="43"/>
      <c r="D17" s="258"/>
      <c r="E17" s="258"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/>
      <c r="B18" s="42"/>
      <c r="C18" s="43"/>
      <c r="D18" s="258"/>
      <c r="E18" s="258"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/>
      <c r="B19" s="42"/>
      <c r="C19" s="43"/>
      <c r="D19" s="258"/>
      <c r="E19" s="258"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/>
      <c r="B20" s="42"/>
      <c r="C20" s="43"/>
      <c r="D20" s="258"/>
      <c r="E20" s="258"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/>
      <c r="B21" s="42"/>
      <c r="C21" s="43"/>
      <c r="D21" s="258"/>
      <c r="E21" s="258"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/>
      <c r="B22" s="42"/>
      <c r="C22" s="43"/>
      <c r="D22" s="258"/>
      <c r="E22" s="258"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/>
      <c r="B23" s="42"/>
      <c r="C23" s="43"/>
      <c r="D23" s="258"/>
      <c r="E23" s="258"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788"/>
      <c r="B26" s="779"/>
      <c r="C26" s="150" t="str">
        <f>+PSSA3_9101!C26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+PSSA3_9101!C27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+PSSA3_9101!C28</f>
        <v>depreciation</v>
      </c>
      <c r="D28" s="164"/>
      <c r="E28" s="164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+PSSA3_9101!C29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+PSSA3_9101!C30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+PSSA3_9101!C31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148"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148"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148"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148"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148"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148"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148"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148"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148"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148"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148"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80" zoomScaleNormal="80" workbookViewId="0">
      <selection activeCell="F3" sqref="F3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9" style="21" customWidth="1"/>
    <col min="6" max="6" width="22.7109375" style="21" customWidth="1"/>
    <col min="7" max="7" width="15.140625" style="21" customWidth="1"/>
    <col min="8" max="8" width="13" style="21" customWidth="1"/>
    <col min="9" max="9" width="16.5703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+PSSA3_13001!F3</f>
        <v>0</v>
      </c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13002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5">
        <f>+'WP12000'!B12</f>
        <v>0</v>
      </c>
      <c r="B12" s="42"/>
      <c r="C12" s="43"/>
      <c r="D12" s="258"/>
      <c r="E12" s="318">
        <f>+PSSA3_13001!E12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5">
        <f>+'WP12000'!B13</f>
        <v>0</v>
      </c>
      <c r="B13" s="42"/>
      <c r="C13" s="43"/>
      <c r="D13" s="258"/>
      <c r="E13" s="318">
        <f>+PSSA3_13001!E13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5">
        <f>+'WP12000'!B14</f>
        <v>0</v>
      </c>
      <c r="B14" s="42"/>
      <c r="C14" s="43"/>
      <c r="D14" s="258"/>
      <c r="E14" s="318">
        <f>+PSSA3_13001!E14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5">
        <f>+'WP12000'!B15</f>
        <v>0</v>
      </c>
      <c r="B15" s="42"/>
      <c r="C15" s="43"/>
      <c r="D15" s="258"/>
      <c r="E15" s="318">
        <f>+PSSA3_13001!E15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5">
        <f>+'WP12000'!B16</f>
        <v>0</v>
      </c>
      <c r="B16" s="42"/>
      <c r="C16" s="43"/>
      <c r="D16" s="258"/>
      <c r="E16" s="318">
        <f>+PSSA3_13001!E16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5">
        <f>+'WP12000'!B17</f>
        <v>0</v>
      </c>
      <c r="B17" s="42"/>
      <c r="C17" s="43"/>
      <c r="D17" s="258"/>
      <c r="E17" s="318">
        <f>+PSSA3_13001!E17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5">
        <f>+'WP12000'!B18</f>
        <v>0</v>
      </c>
      <c r="B18" s="42"/>
      <c r="C18" s="43"/>
      <c r="D18" s="258"/>
      <c r="E18" s="318">
        <f>+PSSA3_13001!E18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5">
        <f>+'WP12000'!B19</f>
        <v>0</v>
      </c>
      <c r="B19" s="42"/>
      <c r="C19" s="43"/>
      <c r="D19" s="258"/>
      <c r="E19" s="318">
        <f>+PSSA3_13001!E19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5">
        <f>+'WP12000'!B20</f>
        <v>0</v>
      </c>
      <c r="B20" s="42"/>
      <c r="C20" s="43"/>
      <c r="D20" s="258"/>
      <c r="E20" s="318">
        <f>+PSSA3_13001!E20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5">
        <f>+'WP12000'!B21</f>
        <v>0</v>
      </c>
      <c r="B21" s="42"/>
      <c r="C21" s="43"/>
      <c r="D21" s="258"/>
      <c r="E21" s="318">
        <f>+PSSA3_13001!E21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5">
        <f>+'WP12000'!B22</f>
        <v>0</v>
      </c>
      <c r="B22" s="42"/>
      <c r="C22" s="43"/>
      <c r="D22" s="258"/>
      <c r="E22" s="318">
        <f>+PSSA3_13001!E22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5">
        <f>+'WP12000'!B23</f>
        <v>0</v>
      </c>
      <c r="B23" s="42"/>
      <c r="C23" s="43"/>
      <c r="D23" s="258"/>
      <c r="E23" s="318">
        <f>+PSSA3_13001!E23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5.5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801">
        <f>+PSSA3_13001!A26</f>
        <v>0</v>
      </c>
      <c r="B26" s="802"/>
      <c r="C26" s="150" t="str">
        <f>+PSSA3_9101!C26</f>
        <v>depreciation</v>
      </c>
      <c r="D26" s="164"/>
      <c r="E26" s="579">
        <f>+PSSA3_13001!E26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801">
        <f>+PSSA3_13001!A27</f>
        <v>0</v>
      </c>
      <c r="B27" s="802"/>
      <c r="C27" s="150" t="str">
        <f>+PSSA3_9101!C27</f>
        <v>depreciation</v>
      </c>
      <c r="D27" s="164"/>
      <c r="E27" s="579">
        <f>+PSSA3_13001!E27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801">
        <f>+PSSA3_13001!A28</f>
        <v>0</v>
      </c>
      <c r="B28" s="802"/>
      <c r="C28" s="150" t="str">
        <f>+PSSA3_9101!C28</f>
        <v>depreciation</v>
      </c>
      <c r="D28" s="164"/>
      <c r="E28" s="579">
        <f>+PSSA3_13001!E28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801">
        <f>+PSSA3_13001!A29</f>
        <v>0</v>
      </c>
      <c r="B29" s="802"/>
      <c r="C29" s="150" t="str">
        <f>+PSSA3_9101!C29</f>
        <v>depreciation</v>
      </c>
      <c r="D29" s="164"/>
      <c r="E29" s="579">
        <f>+PSSA3_13001!E29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801">
        <f>+PSSA3_13001!A30</f>
        <v>0</v>
      </c>
      <c r="B30" s="802"/>
      <c r="C30" s="150" t="str">
        <f>+PSSA3_9101!C30</f>
        <v>depreciation</v>
      </c>
      <c r="D30" s="164"/>
      <c r="E30" s="579">
        <f>+PSSA3_13001!E30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801">
        <f>+PSSA3_13001!A31</f>
        <v>0</v>
      </c>
      <c r="B31" s="802"/>
      <c r="C31" s="150" t="str">
        <f>+PSSA3_9101!C31</f>
        <v>depreciation</v>
      </c>
      <c r="D31" s="164"/>
      <c r="E31" s="579">
        <f>+PSSA3_13001!E31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+PSSA3_13001!D35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+PSSA3_13001!D36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+PSSA3_13001!D37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+PSSA3_13001!D38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+PSSA3_13001!D40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+PSSA3_13001!D41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+PSSA3_13001!D42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+PSSA3_13001!D43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+PSSA3_13001!D44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+PSSA3_13001!D45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+PSSA3_13001!D46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27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61" orientation="portrait" r:id="rId1"/>
  <headerFooter alignWithMargins="0">
    <oddFooter>Pagina &amp;P&amp;R&amp;F</oddFooter>
  </headerFooter>
  <drawing r:id="rId2"/>
  <legacyDrawing r:id="rId3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80" zoomScaleNormal="80" workbookViewId="0">
      <selection activeCell="A13" sqref="A13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7.7109375" style="21" customWidth="1"/>
    <col min="6" max="6" width="22.85546875" style="21" customWidth="1"/>
    <col min="7" max="7" width="17.85546875" style="21" customWidth="1"/>
    <col min="8" max="8" width="16" style="21" customWidth="1"/>
    <col min="9" max="9" width="22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+PSSA3_13001!F3</f>
        <v>0</v>
      </c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13003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5">
        <f>+'WP12000'!B12</f>
        <v>0</v>
      </c>
      <c r="B12" s="42"/>
      <c r="C12" s="43"/>
      <c r="D12" s="258"/>
      <c r="E12" s="318">
        <f>+PSSA3_13001!E12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5">
        <f>+'WP12000'!B13</f>
        <v>0</v>
      </c>
      <c r="B13" s="42"/>
      <c r="C13" s="43"/>
      <c r="D13" s="258"/>
      <c r="E13" s="318">
        <f>+PSSA3_13001!E13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5">
        <f>+'WP12000'!B14</f>
        <v>0</v>
      </c>
      <c r="B14" s="42"/>
      <c r="C14" s="43"/>
      <c r="D14" s="258"/>
      <c r="E14" s="318">
        <f>+PSSA3_13001!E14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5">
        <f>+'WP12000'!B15</f>
        <v>0</v>
      </c>
      <c r="B15" s="42"/>
      <c r="C15" s="43"/>
      <c r="D15" s="258"/>
      <c r="E15" s="318">
        <f>+PSSA3_13001!E15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5">
        <f>+'WP12000'!B16</f>
        <v>0</v>
      </c>
      <c r="B16" s="42"/>
      <c r="C16" s="43"/>
      <c r="D16" s="258"/>
      <c r="E16" s="318">
        <f>+PSSA3_13001!E16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5">
        <f>+'WP12000'!B17</f>
        <v>0</v>
      </c>
      <c r="B17" s="42"/>
      <c r="C17" s="43"/>
      <c r="D17" s="258"/>
      <c r="E17" s="318">
        <f>+PSSA3_13001!E17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5">
        <f>+'WP12000'!B18</f>
        <v>0</v>
      </c>
      <c r="B18" s="42"/>
      <c r="C18" s="43"/>
      <c r="D18" s="258"/>
      <c r="E18" s="318">
        <f>+PSSA3_13001!E18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5">
        <f>+'WP12000'!B19</f>
        <v>0</v>
      </c>
      <c r="B19" s="42"/>
      <c r="C19" s="43"/>
      <c r="D19" s="258"/>
      <c r="E19" s="318">
        <f>+PSSA3_13001!E19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5">
        <f>+'WP12000'!B20</f>
        <v>0</v>
      </c>
      <c r="B20" s="42"/>
      <c r="C20" s="43"/>
      <c r="D20" s="258"/>
      <c r="E20" s="318">
        <f>+PSSA3_13001!E20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5">
        <f>+'WP12000'!B21</f>
        <v>0</v>
      </c>
      <c r="B21" s="42"/>
      <c r="C21" s="43"/>
      <c r="D21" s="258"/>
      <c r="E21" s="318">
        <f>+PSSA3_13001!E21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5">
        <f>+'WP12000'!B22</f>
        <v>0</v>
      </c>
      <c r="B22" s="42"/>
      <c r="C22" s="43"/>
      <c r="D22" s="258"/>
      <c r="E22" s="318">
        <f>+PSSA3_13001!E22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5">
        <f>+'WP12000'!B23</f>
        <v>0</v>
      </c>
      <c r="B23" s="42"/>
      <c r="C23" s="43"/>
      <c r="D23" s="258"/>
      <c r="E23" s="318">
        <f>+PSSA3_13001!E23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801">
        <f>+PSSA3_13001!A26</f>
        <v>0</v>
      </c>
      <c r="B26" s="802"/>
      <c r="C26" s="150" t="str">
        <f>+PSSA3_9101!C26</f>
        <v>depreciation</v>
      </c>
      <c r="D26" s="164"/>
      <c r="E26" s="579">
        <f>+PSSA3_13001!E26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801">
        <f>+PSSA3_13001!A27</f>
        <v>0</v>
      </c>
      <c r="B27" s="802"/>
      <c r="C27" s="150" t="str">
        <f>+PSSA3_9101!C27</f>
        <v>depreciation</v>
      </c>
      <c r="D27" s="164"/>
      <c r="E27" s="579">
        <f>+PSSA3_13001!E27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801">
        <f>+PSSA3_13001!A28</f>
        <v>0</v>
      </c>
      <c r="B28" s="802"/>
      <c r="C28" s="150" t="str">
        <f>+PSSA3_9101!C28</f>
        <v>depreciation</v>
      </c>
      <c r="D28" s="164"/>
      <c r="E28" s="579">
        <f>+PSSA3_13001!E28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801">
        <f>+PSSA3_13001!A29</f>
        <v>0</v>
      </c>
      <c r="B29" s="802"/>
      <c r="C29" s="150" t="str">
        <f>+PSSA3_9101!C29</f>
        <v>depreciation</v>
      </c>
      <c r="D29" s="164"/>
      <c r="E29" s="579">
        <f>+PSSA3_13001!E29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801">
        <f>+PSSA3_13001!A30</f>
        <v>0</v>
      </c>
      <c r="B30" s="802"/>
      <c r="C30" s="150" t="str">
        <f>+PSSA3_9101!C30</f>
        <v>depreciation</v>
      </c>
      <c r="D30" s="164"/>
      <c r="E30" s="579">
        <f>+PSSA3_13001!E30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801">
        <f>+PSSA3_13001!A31</f>
        <v>0</v>
      </c>
      <c r="B31" s="802"/>
      <c r="C31" s="150" t="str">
        <f>+PSSA3_9101!C31</f>
        <v>depreciation</v>
      </c>
      <c r="D31" s="164"/>
      <c r="E31" s="579">
        <f>+PSSA3_13001!E31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+PSSA3_13001!D35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+PSSA3_13001!D36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+PSSA3_13001!D37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+PSSA3_13001!D38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+PSSA3_13001!D40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+PSSA3_13001!D41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+PSSA3_13001!D42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+PSSA3_13001!D43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+PSSA3_13001!D44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+PSSA3_13001!D45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+PSSA3_13001!D46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26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L24" sqref="L24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+Progetto!E9</f>
        <v>0</v>
      </c>
      <c r="D3" s="335"/>
      <c r="E3" s="336"/>
      <c r="F3" s="337" t="s">
        <v>43</v>
      </c>
      <c r="G3" s="338">
        <f>+PSSA3_13001!F3</f>
        <v>0</v>
      </c>
      <c r="H3" s="339"/>
      <c r="I3" s="335"/>
      <c r="J3" s="340"/>
    </row>
    <row r="4" spans="2:10">
      <c r="B4" s="299" t="s">
        <v>147</v>
      </c>
      <c r="C4" s="302">
        <f>+Progetto!E10</f>
        <v>0</v>
      </c>
      <c r="D4" s="342" t="s">
        <v>169</v>
      </c>
      <c r="E4" s="343"/>
      <c r="F4" s="24" t="s">
        <v>3</v>
      </c>
      <c r="G4" s="790"/>
      <c r="H4" s="791"/>
      <c r="I4" s="791"/>
      <c r="J4" s="792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790"/>
      <c r="H5" s="791"/>
      <c r="I5" s="791"/>
      <c r="J5" s="792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793"/>
      <c r="F7" s="794"/>
      <c r="G7" s="794"/>
      <c r="H7" s="794"/>
      <c r="I7" s="794"/>
      <c r="J7" s="795"/>
    </row>
    <row r="8" spans="2:10">
      <c r="B8" s="351"/>
      <c r="C8" s="352"/>
      <c r="D8" s="353"/>
      <c r="E8" s="796"/>
      <c r="F8" s="797"/>
      <c r="G8" s="797"/>
      <c r="H8" s="797"/>
      <c r="I8" s="797"/>
      <c r="J8" s="798"/>
    </row>
    <row r="9" spans="2:10">
      <c r="B9" s="344"/>
      <c r="C9" s="346"/>
      <c r="D9" s="354"/>
      <c r="E9" s="605" t="s">
        <v>216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+PSSA3_13001!A12</f>
        <v>0</v>
      </c>
      <c r="C12" s="372"/>
      <c r="D12" s="373"/>
      <c r="E12" s="465">
        <f>+PSSA3_13001!D12+PSSA3_13002!D12+PSSA3_13003!D12</f>
        <v>0</v>
      </c>
      <c r="F12" s="488">
        <f>+PSSA3_13001!E12</f>
        <v>0</v>
      </c>
      <c r="G12" s="376">
        <f>+E12*F12</f>
        <v>0</v>
      </c>
      <c r="H12" s="480">
        <f>+PSSA3_13001!G12+PSSA3_13002!G12+PSSA3_13003!G12</f>
        <v>0</v>
      </c>
      <c r="I12" s="378">
        <f>+H12*F12</f>
        <v>0</v>
      </c>
      <c r="J12" s="379">
        <f>+G12-I12</f>
        <v>0</v>
      </c>
    </row>
    <row r="13" spans="2:10">
      <c r="B13" s="465">
        <f>+PSSA3_13001!A13</f>
        <v>0</v>
      </c>
      <c r="C13" s="372"/>
      <c r="D13" s="373"/>
      <c r="E13" s="465">
        <f>+PSSA3_13001!D13+PSSA3_13002!D13+PSSA3_13003!D13</f>
        <v>0</v>
      </c>
      <c r="F13" s="489">
        <f>+PSSA3_13001!E13</f>
        <v>0</v>
      </c>
      <c r="G13" s="376">
        <f t="shared" ref="G13:G23" si="0">+E13*F13</f>
        <v>0</v>
      </c>
      <c r="H13" s="480">
        <f>+PSSA3_13001!G13+PSSA3_13002!G13+PSSA3_13003!G13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+PSSA3_13001!A14</f>
        <v>0</v>
      </c>
      <c r="C14" s="372"/>
      <c r="D14" s="373"/>
      <c r="E14" s="465">
        <f>+PSSA3_13001!D14+PSSA3_13002!D14+PSSA3_13003!D14</f>
        <v>0</v>
      </c>
      <c r="F14" s="489">
        <f>+PSSA3_13001!E14</f>
        <v>0</v>
      </c>
      <c r="G14" s="376">
        <f t="shared" si="0"/>
        <v>0</v>
      </c>
      <c r="H14" s="480">
        <f>+PSSA3_13001!G14+PSSA3_13002!G14+PSSA3_13003!G14</f>
        <v>0</v>
      </c>
      <c r="I14" s="378">
        <f t="shared" si="1"/>
        <v>0</v>
      </c>
      <c r="J14" s="379">
        <f t="shared" si="2"/>
        <v>0</v>
      </c>
    </row>
    <row r="15" spans="2:10">
      <c r="B15" s="465">
        <f>+PSSA3_13001!A15</f>
        <v>0</v>
      </c>
      <c r="C15" s="372"/>
      <c r="D15" s="373"/>
      <c r="E15" s="465">
        <f>+PSSA3_13001!D15+PSSA3_13002!D15+PSSA3_13003!D15</f>
        <v>0</v>
      </c>
      <c r="F15" s="489">
        <f>+PSSA3_13001!E15</f>
        <v>0</v>
      </c>
      <c r="G15" s="376">
        <f t="shared" si="0"/>
        <v>0</v>
      </c>
      <c r="H15" s="480">
        <f>+PSSA3_13001!G15+PSSA3_13002!G15+PSSA3_13003!G15</f>
        <v>0</v>
      </c>
      <c r="I15" s="378">
        <f t="shared" si="1"/>
        <v>0</v>
      </c>
      <c r="J15" s="379">
        <f t="shared" si="2"/>
        <v>0</v>
      </c>
    </row>
    <row r="16" spans="2:10">
      <c r="B16" s="465">
        <f>+PSSA3_13001!A16</f>
        <v>0</v>
      </c>
      <c r="C16" s="372"/>
      <c r="D16" s="373"/>
      <c r="E16" s="465">
        <f>+PSSA3_13001!D16+PSSA3_13002!D16+PSSA3_13003!D16</f>
        <v>0</v>
      </c>
      <c r="F16" s="489">
        <f>+PSSA3_13001!E16</f>
        <v>0</v>
      </c>
      <c r="G16" s="376">
        <f t="shared" si="0"/>
        <v>0</v>
      </c>
      <c r="H16" s="480">
        <f>+PSSA3_13001!G16+PSSA3_13002!G16+PSSA3_13003!G16</f>
        <v>0</v>
      </c>
      <c r="I16" s="378">
        <f t="shared" si="1"/>
        <v>0</v>
      </c>
      <c r="J16" s="379">
        <f t="shared" si="2"/>
        <v>0</v>
      </c>
    </row>
    <row r="17" spans="2:10">
      <c r="B17" s="465">
        <f>+PSSA3_13001!A17</f>
        <v>0</v>
      </c>
      <c r="C17" s="372"/>
      <c r="D17" s="373"/>
      <c r="E17" s="465">
        <f>+PSSA3_13001!D17+PSSA3_13002!D17+PSSA3_13003!D17</f>
        <v>0</v>
      </c>
      <c r="F17" s="489">
        <f>+PSSA3_13001!E17</f>
        <v>0</v>
      </c>
      <c r="G17" s="376">
        <f t="shared" si="0"/>
        <v>0</v>
      </c>
      <c r="H17" s="480">
        <f>+PSSA3_13001!G17+PSSA3_13002!G17+PSSA3_13003!G17</f>
        <v>0</v>
      </c>
      <c r="I17" s="378">
        <f t="shared" si="1"/>
        <v>0</v>
      </c>
      <c r="J17" s="379">
        <f t="shared" si="2"/>
        <v>0</v>
      </c>
    </row>
    <row r="18" spans="2:10">
      <c r="B18" s="465">
        <f>+PSSA3_13001!A18</f>
        <v>0</v>
      </c>
      <c r="C18" s="372"/>
      <c r="D18" s="373"/>
      <c r="E18" s="465">
        <f>+PSSA3_13001!D18+PSSA3_13002!D18+PSSA3_13003!D18</f>
        <v>0</v>
      </c>
      <c r="F18" s="489">
        <f>+PSSA3_13001!E18</f>
        <v>0</v>
      </c>
      <c r="G18" s="376">
        <f t="shared" si="0"/>
        <v>0</v>
      </c>
      <c r="H18" s="480">
        <f>+PSSA3_13001!G18+PSSA3_13002!G18+PSSA3_13003!G18</f>
        <v>0</v>
      </c>
      <c r="I18" s="378">
        <f t="shared" si="1"/>
        <v>0</v>
      </c>
      <c r="J18" s="379">
        <f t="shared" si="2"/>
        <v>0</v>
      </c>
    </row>
    <row r="19" spans="2:10">
      <c r="B19" s="465">
        <f>+PSSA3_13001!A19</f>
        <v>0</v>
      </c>
      <c r="C19" s="372"/>
      <c r="D19" s="373"/>
      <c r="E19" s="465">
        <f>+PSSA3_13001!D19+PSSA3_13002!D19+PSSA3_13003!D19</f>
        <v>0</v>
      </c>
      <c r="F19" s="489">
        <f>+PSSA3_13001!E19</f>
        <v>0</v>
      </c>
      <c r="G19" s="376">
        <f t="shared" si="0"/>
        <v>0</v>
      </c>
      <c r="H19" s="480">
        <f>+PSSA3_13001!G19+PSSA3_13002!G19+PSSA3_13003!G19</f>
        <v>0</v>
      </c>
      <c r="I19" s="378">
        <f t="shared" si="1"/>
        <v>0</v>
      </c>
      <c r="J19" s="379">
        <f t="shared" si="2"/>
        <v>0</v>
      </c>
    </row>
    <row r="20" spans="2:10">
      <c r="B20" s="465">
        <f>+PSSA3_13001!A20</f>
        <v>0</v>
      </c>
      <c r="C20" s="372"/>
      <c r="D20" s="373"/>
      <c r="E20" s="465">
        <f>+PSSA3_13001!D20+PSSA3_13002!D20+PSSA3_13003!D20</f>
        <v>0</v>
      </c>
      <c r="F20" s="489">
        <f>+PSSA3_13001!E20</f>
        <v>0</v>
      </c>
      <c r="G20" s="376">
        <f t="shared" si="0"/>
        <v>0</v>
      </c>
      <c r="H20" s="480">
        <f>+PSSA3_13001!G20+PSSA3_13002!G20+PSSA3_13003!G20</f>
        <v>0</v>
      </c>
      <c r="I20" s="378">
        <f t="shared" si="1"/>
        <v>0</v>
      </c>
      <c r="J20" s="379">
        <f t="shared" si="2"/>
        <v>0</v>
      </c>
    </row>
    <row r="21" spans="2:10">
      <c r="B21" s="465">
        <f>+PSSA3_13001!A21</f>
        <v>0</v>
      </c>
      <c r="C21" s="372"/>
      <c r="D21" s="373"/>
      <c r="E21" s="465">
        <f>+PSSA3_13001!D21+PSSA3_13002!D21+PSSA3_13003!D21</f>
        <v>0</v>
      </c>
      <c r="F21" s="489">
        <f>+PSSA3_13001!E21</f>
        <v>0</v>
      </c>
      <c r="G21" s="376">
        <f t="shared" si="0"/>
        <v>0</v>
      </c>
      <c r="H21" s="480">
        <f>+PSSA3_13001!G21+PSSA3_13002!G21+PSSA3_13003!G21</f>
        <v>0</v>
      </c>
      <c r="I21" s="378">
        <f t="shared" si="1"/>
        <v>0</v>
      </c>
      <c r="J21" s="379">
        <f t="shared" si="2"/>
        <v>0</v>
      </c>
    </row>
    <row r="22" spans="2:10">
      <c r="B22" s="465">
        <f>+PSSA3_13001!A22</f>
        <v>0</v>
      </c>
      <c r="C22" s="372"/>
      <c r="D22" s="373"/>
      <c r="E22" s="465">
        <f>+PSSA3_13001!D22+PSSA3_13002!D22+PSSA3_13003!D22</f>
        <v>0</v>
      </c>
      <c r="F22" s="489">
        <f>+PSSA3_13001!E22</f>
        <v>0</v>
      </c>
      <c r="G22" s="376">
        <f t="shared" si="0"/>
        <v>0</v>
      </c>
      <c r="H22" s="480">
        <f>+PSSA3_13001!G22+PSSA3_13002!G22+PSSA3_13003!G22</f>
        <v>0</v>
      </c>
      <c r="I22" s="378">
        <f t="shared" si="1"/>
        <v>0</v>
      </c>
      <c r="J22" s="379">
        <f t="shared" si="2"/>
        <v>0</v>
      </c>
    </row>
    <row r="23" spans="2:10">
      <c r="B23" s="465">
        <f>+PSSA3_13001!A23</f>
        <v>0</v>
      </c>
      <c r="C23" s="372"/>
      <c r="D23" s="373"/>
      <c r="E23" s="465">
        <f>+PSSA3_13001!D23+PSSA3_13002!D23+PSSA3_13003!D23</f>
        <v>0</v>
      </c>
      <c r="F23" s="490">
        <f>+PSSA3_13001!E23</f>
        <v>0</v>
      </c>
      <c r="G23" s="376">
        <f t="shared" si="0"/>
        <v>0</v>
      </c>
      <c r="H23" s="480">
        <f>+PSSA3_13001!G23+PSSA3_13002!G23+PSSA3_13003!G23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799">
        <f>+PSSA3_13001!A26</f>
        <v>0</v>
      </c>
      <c r="C26" s="800"/>
      <c r="D26" s="465" t="str">
        <f>+PSSA3_8101!C26</f>
        <v>depreciation</v>
      </c>
      <c r="E26" s="465">
        <f>+PSSA3_13001!D26+PSSA3_13002!D26+PSSA3_13003!D26</f>
        <v>0</v>
      </c>
      <c r="F26" s="393">
        <f>+PSSA3_13001!E26</f>
        <v>0</v>
      </c>
      <c r="G26" s="465">
        <f>+PSSA3_13001!F26+PSSA3_13002!F26+PSSA3_13003!F26</f>
        <v>0</v>
      </c>
      <c r="H26" s="480">
        <f>+PSSA3_13001!G26+PSSA3_13002!G26+PSSA3_13003!G26</f>
        <v>0</v>
      </c>
      <c r="I26" s="480">
        <f>+PSSA3_13001!H26+PSSA3_13002!H26+PSSA3_13003!H26</f>
        <v>0</v>
      </c>
      <c r="J26" s="379">
        <f t="shared" ref="J26:J31" si="3">+G26-I26</f>
        <v>0</v>
      </c>
    </row>
    <row r="27" spans="2:10">
      <c r="B27" s="799">
        <f>+PSSA3_13001!A27</f>
        <v>0</v>
      </c>
      <c r="C27" s="800"/>
      <c r="D27" s="465" t="str">
        <f>+PSSA3_8101!C27</f>
        <v>depreciation</v>
      </c>
      <c r="E27" s="465">
        <f>+PSSA3_13001!D27+PSSA3_13002!D27+PSSA3_13003!D27</f>
        <v>0</v>
      </c>
      <c r="F27" s="393">
        <f>+PSSA3_13001!E27</f>
        <v>0</v>
      </c>
      <c r="G27" s="465">
        <f>+PSSA3_13001!F27+PSSA3_13002!F27+PSSA3_13003!F27</f>
        <v>0</v>
      </c>
      <c r="H27" s="480">
        <f>+PSSA3_13001!G27+PSSA3_13002!G27+PSSA3_13003!G27</f>
        <v>0</v>
      </c>
      <c r="I27" s="480">
        <f>+PSSA3_13001!H27+PSSA3_13002!H27+PSSA3_13003!H27</f>
        <v>0</v>
      </c>
      <c r="J27" s="379">
        <f t="shared" si="3"/>
        <v>0</v>
      </c>
    </row>
    <row r="28" spans="2:10">
      <c r="B28" s="799">
        <f>+PSSA3_13001!A28</f>
        <v>0</v>
      </c>
      <c r="C28" s="800"/>
      <c r="D28" s="465" t="str">
        <f>+PSSA3_8101!C28</f>
        <v>depreciation</v>
      </c>
      <c r="E28" s="465">
        <f>+PSSA3_13001!D28+PSSA3_13002!D28+PSSA3_13003!D28</f>
        <v>0</v>
      </c>
      <c r="F28" s="393">
        <f>+PSSA3_13001!E28</f>
        <v>0</v>
      </c>
      <c r="G28" s="465">
        <f>+PSSA3_13001!F28+PSSA3_13002!F28+PSSA3_13003!F28</f>
        <v>0</v>
      </c>
      <c r="H28" s="480">
        <f>+PSSA3_13001!G28+PSSA3_13002!G28+PSSA3_13003!G28</f>
        <v>0</v>
      </c>
      <c r="I28" s="480">
        <f>+PSSA3_13001!H28+PSSA3_13002!H28+PSSA3_13003!H28</f>
        <v>0</v>
      </c>
      <c r="J28" s="379">
        <f t="shared" si="3"/>
        <v>0</v>
      </c>
    </row>
    <row r="29" spans="2:10">
      <c r="B29" s="799">
        <f>+PSSA3_13001!A29</f>
        <v>0</v>
      </c>
      <c r="C29" s="800"/>
      <c r="D29" s="465" t="str">
        <f>+PSSA3_8101!C29</f>
        <v>depreciation</v>
      </c>
      <c r="E29" s="465">
        <f>+PSSA3_13001!D29+PSSA3_13002!D29+PSSA3_13003!D29</f>
        <v>0</v>
      </c>
      <c r="F29" s="393">
        <f>+PSSA3_13001!E29</f>
        <v>0</v>
      </c>
      <c r="G29" s="465">
        <f>+PSSA3_13001!F29+PSSA3_13002!F29+PSSA3_13003!F29</f>
        <v>0</v>
      </c>
      <c r="H29" s="480">
        <f>+PSSA3_13001!G29+PSSA3_13002!G29+PSSA3_13003!G29</f>
        <v>0</v>
      </c>
      <c r="I29" s="480">
        <f>+PSSA3_13001!H29+PSSA3_13002!H29+PSSA3_13003!H29</f>
        <v>0</v>
      </c>
      <c r="J29" s="379">
        <f t="shared" si="3"/>
        <v>0</v>
      </c>
    </row>
    <row r="30" spans="2:10">
      <c r="B30" s="799">
        <f>+PSSA3_13001!A30</f>
        <v>0</v>
      </c>
      <c r="C30" s="800"/>
      <c r="D30" s="465" t="str">
        <f>+PSSA3_8101!C30</f>
        <v>depreciation</v>
      </c>
      <c r="E30" s="465">
        <f>+PSSA3_13001!D30+PSSA3_13002!D30+PSSA3_13003!D30</f>
        <v>0</v>
      </c>
      <c r="F30" s="393">
        <f>+PSSA3_13001!E30</f>
        <v>0</v>
      </c>
      <c r="G30" s="465">
        <f>+PSSA3_13001!F30+PSSA3_13002!F30+PSSA3_13003!F30</f>
        <v>0</v>
      </c>
      <c r="H30" s="480">
        <f>+PSSA3_13001!G30+PSSA3_13002!G30+PSSA3_13003!G30</f>
        <v>0</v>
      </c>
      <c r="I30" s="480">
        <f>+PSSA3_13001!H30+PSSA3_13002!H30+PSSA3_13003!H30</f>
        <v>0</v>
      </c>
      <c r="J30" s="379">
        <f t="shared" si="3"/>
        <v>0</v>
      </c>
    </row>
    <row r="31" spans="2:10">
      <c r="B31" s="799">
        <f>+PSSA3_13001!A31</f>
        <v>0</v>
      </c>
      <c r="C31" s="800"/>
      <c r="D31" s="465" t="str">
        <f>+PSSA3_8101!C31</f>
        <v>depreciation</v>
      </c>
      <c r="E31" s="465">
        <f>+PSSA3_13001!D31+PSSA3_13002!D31+PSSA3_13003!D31</f>
        <v>0</v>
      </c>
      <c r="F31" s="393">
        <f>+PSSA3_13001!E31</f>
        <v>0</v>
      </c>
      <c r="G31" s="465">
        <f>+PSSA3_13001!F31+PSSA3_13002!F31+PSSA3_13003!F31</f>
        <v>0</v>
      </c>
      <c r="H31" s="480">
        <f>+PSSA3_13001!G31+PSSA3_13002!G31+PSSA3_13003!G31</f>
        <v>0</v>
      </c>
      <c r="I31" s="480">
        <f>+PSSA3_13001!H31+PSSA3_13002!H31+PSSA3_13003!H31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398"/>
      <c r="H32" s="405"/>
      <c r="I32" s="398"/>
      <c r="J32" s="379" t="s">
        <v>44</v>
      </c>
    </row>
    <row r="33" spans="2:14">
      <c r="B33" s="344" t="s">
        <v>38</v>
      </c>
      <c r="C33" s="349"/>
      <c r="D33" s="390"/>
      <c r="E33" s="390"/>
      <c r="F33" s="383"/>
      <c r="G33" s="406">
        <f>SUM(G26:G32)</f>
        <v>0</v>
      </c>
      <c r="H33" s="407">
        <f>SUM(H26:H32)</f>
        <v>0</v>
      </c>
      <c r="I33" s="407">
        <f>SUM(I26:I32)</f>
        <v>0</v>
      </c>
      <c r="J33" s="408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09"/>
      <c r="H34" s="410"/>
      <c r="I34" s="396"/>
      <c r="J34" s="411"/>
      <c r="K34" s="53"/>
    </row>
    <row r="35" spans="2:14">
      <c r="B35" s="334" t="s">
        <v>19</v>
      </c>
      <c r="C35" s="336"/>
      <c r="D35" s="465">
        <f>+PSSA3_13001!C35+PSSA3_13002!C35+PSSA3_13003!C35</f>
        <v>0</v>
      </c>
      <c r="E35" s="412">
        <f>+PSSA3_13001!D35</f>
        <v>0</v>
      </c>
      <c r="F35" s="465">
        <f>+PSSA3_13001!E35+PSSA3_13002!E35+PSSA3_13003!E35</f>
        <v>0</v>
      </c>
      <c r="G35" s="465">
        <f>+PSSA3_13001!F35+PSSA3_13002!F35+PSSA3_13003!F35</f>
        <v>0</v>
      </c>
      <c r="H35" s="480">
        <f>+PSSA3_13001!G35+PSSA3_13002!G35+PSSA3_13003!G35</f>
        <v>0</v>
      </c>
      <c r="I35" s="480">
        <f>+PSSA3_13001!H35+PSSA3_13002!H35+PSSA3_13003!H35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465">
        <f>+PSSA3_13001!C36+PSSA3_13002!C36+PSSA3_13003!C36</f>
        <v>0</v>
      </c>
      <c r="E36" s="412">
        <f>+PSSA3_13001!D36</f>
        <v>0</v>
      </c>
      <c r="F36" s="465">
        <f>+PSSA3_13001!E36+PSSA3_13002!E36+PSSA3_13003!E36</f>
        <v>0</v>
      </c>
      <c r="G36" s="465">
        <f>+PSSA3_13001!F36+PSSA3_13002!F36+PSSA3_13003!F36</f>
        <v>0</v>
      </c>
      <c r="H36" s="480">
        <f>+PSSA3_13001!G36+PSSA3_13002!G36+PSSA3_13003!G36</f>
        <v>0</v>
      </c>
      <c r="I36" s="480">
        <f>+PSSA3_13001!H36+PSSA3_13002!H36+PSSA3_13003!H36</f>
        <v>0</v>
      </c>
      <c r="J36" s="379">
        <f t="shared" si="4"/>
        <v>0</v>
      </c>
    </row>
    <row r="37" spans="2:14">
      <c r="B37" s="341" t="s">
        <v>21</v>
      </c>
      <c r="C37" s="413"/>
      <c r="D37" s="465">
        <f>+PSSA3_13001!C37+PSSA3_13002!C37+PSSA3_13003!C37</f>
        <v>0</v>
      </c>
      <c r="E37" s="412">
        <f>+PSSA3_13001!D37</f>
        <v>0</v>
      </c>
      <c r="F37" s="465">
        <f>+PSSA3_13001!E37+PSSA3_13002!E37+PSSA3_13003!E37</f>
        <v>0</v>
      </c>
      <c r="G37" s="465">
        <f>+PSSA3_13001!F37+PSSA3_13002!F37+PSSA3_13003!F37</f>
        <v>0</v>
      </c>
      <c r="H37" s="480">
        <f>+PSSA3_13001!G37+PSSA3_13002!G37+PSSA3_13003!G37</f>
        <v>0</v>
      </c>
      <c r="I37" s="480">
        <f>+PSSA3_13001!H37+PSSA3_13002!H37+PSSA3_13003!H37</f>
        <v>0</v>
      </c>
      <c r="J37" s="379">
        <f t="shared" si="4"/>
        <v>0</v>
      </c>
    </row>
    <row r="38" spans="2:14">
      <c r="B38" s="341" t="s">
        <v>22</v>
      </c>
      <c r="C38" s="413"/>
      <c r="D38" s="465">
        <f>+PSSA3_13001!C38+PSSA3_13002!C38+PSSA3_13003!C38</f>
        <v>0</v>
      </c>
      <c r="E38" s="412">
        <f>+PSSA3_13001!D38</f>
        <v>0</v>
      </c>
      <c r="F38" s="465">
        <f>+PSSA3_13001!E38+PSSA3_13002!E38+PSSA3_13003!E38</f>
        <v>0</v>
      </c>
      <c r="G38" s="465">
        <f>+PSSA3_13001!F38+PSSA3_13002!F38+PSSA3_13003!F38</f>
        <v>0</v>
      </c>
      <c r="H38" s="480">
        <f>+PSSA3_13001!G38+PSSA3_13002!G38+PSSA3_13003!G38</f>
        <v>0</v>
      </c>
      <c r="I38" s="480">
        <f>+PSSA3_13001!H38+PSSA3_13002!H38+PSSA3_13003!H38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391"/>
    </row>
    <row r="40" spans="2:14">
      <c r="B40" s="341" t="s">
        <v>24</v>
      </c>
      <c r="C40" s="413"/>
      <c r="D40" s="465">
        <f>+PSSA3_13001!C40+PSSA3_13002!C40+PSSA3_13003!C40</f>
        <v>0</v>
      </c>
      <c r="E40" s="412">
        <f>+PSSA3_13001!D40</f>
        <v>0</v>
      </c>
      <c r="F40" s="465">
        <f>+PSSA3_13001!E40+PSSA3_13002!E40+PSSA3_13003!E40</f>
        <v>0</v>
      </c>
      <c r="G40" s="465">
        <f>+PSSA3_13001!F40+PSSA3_13002!F40+PSSA3_13003!F40</f>
        <v>0</v>
      </c>
      <c r="H40" s="480">
        <f>+PSSA3_13001!G40+PSSA3_13002!G40+PSSA3_13003!G40</f>
        <v>0</v>
      </c>
      <c r="I40" s="480">
        <f>+PSSA3_13001!H40+PSSA3_13002!H40+PSSA3_13003!H40</f>
        <v>0</v>
      </c>
      <c r="J40" s="379">
        <f t="shared" si="4"/>
        <v>0</v>
      </c>
    </row>
    <row r="41" spans="2:14">
      <c r="B41" s="341" t="s">
        <v>25</v>
      </c>
      <c r="C41" s="413"/>
      <c r="D41" s="465">
        <f>+PSSA3_13001!C41+PSSA3_13002!C41+PSSA3_13003!C41</f>
        <v>0</v>
      </c>
      <c r="E41" s="412">
        <f>+PSSA3_13001!D41</f>
        <v>0</v>
      </c>
      <c r="F41" s="465">
        <f>+PSSA3_13001!E41+PSSA3_13002!E41+PSSA3_13003!E41</f>
        <v>0</v>
      </c>
      <c r="G41" s="465">
        <f>+PSSA3_13001!F41+PSSA3_13002!F41+PSSA3_13003!F41</f>
        <v>0</v>
      </c>
      <c r="H41" s="480">
        <f>+PSSA3_13001!G41+PSSA3_13002!G41+PSSA3_13003!G41</f>
        <v>0</v>
      </c>
      <c r="I41" s="480">
        <f>+PSSA3_13001!H41+PSSA3_13002!H41+PSSA3_13003!H41</f>
        <v>0</v>
      </c>
      <c r="J41" s="379">
        <f t="shared" si="4"/>
        <v>0</v>
      </c>
    </row>
    <row r="42" spans="2:14">
      <c r="B42" s="341" t="s">
        <v>26</v>
      </c>
      <c r="C42" s="413"/>
      <c r="D42" s="465">
        <f>+PSSA3_13001!C42+PSSA3_13002!C42+PSSA3_13003!C42</f>
        <v>0</v>
      </c>
      <c r="E42" s="412">
        <f>+PSSA3_13001!D42</f>
        <v>0</v>
      </c>
      <c r="F42" s="465">
        <f>+PSSA3_13001!E42+PSSA3_13002!E42+PSSA3_13003!E42</f>
        <v>0</v>
      </c>
      <c r="G42" s="465">
        <f>+PSSA3_13001!F42+PSSA3_13002!F42+PSSA3_13003!F42</f>
        <v>0</v>
      </c>
      <c r="H42" s="480">
        <f>+PSSA3_13001!G42+PSSA3_13002!G42+PSSA3_13003!G42</f>
        <v>0</v>
      </c>
      <c r="I42" s="480">
        <f>+PSSA3_13001!H42+PSSA3_13002!H42+PSSA3_13003!H42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465">
        <f>+PSSA3_13001!C43+PSSA3_13002!C43+PSSA3_13003!C43</f>
        <v>0</v>
      </c>
      <c r="E43" s="412">
        <f>+PSSA3_13001!D43</f>
        <v>0</v>
      </c>
      <c r="F43" s="465">
        <f>+PSSA3_13001!E43+PSSA3_13002!E43+PSSA3_13003!E43</f>
        <v>0</v>
      </c>
      <c r="G43" s="465">
        <f>+PSSA3_13001!F43+PSSA3_13002!F43+PSSA3_13003!F43</f>
        <v>0</v>
      </c>
      <c r="H43" s="480">
        <f>+PSSA3_13001!G43+PSSA3_13002!G43+PSSA3_13003!G43</f>
        <v>0</v>
      </c>
      <c r="I43" s="480">
        <f>+PSSA3_13001!H43+PSSA3_13002!H43+PSSA3_13003!H43</f>
        <v>0</v>
      </c>
      <c r="J43" s="379">
        <f t="shared" si="4"/>
        <v>0</v>
      </c>
    </row>
    <row r="44" spans="2:14">
      <c r="B44" s="341" t="s">
        <v>28</v>
      </c>
      <c r="C44" s="413"/>
      <c r="D44" s="465">
        <f>+PSSA3_13001!C44+PSSA3_13002!C44+PSSA3_13003!C44</f>
        <v>0</v>
      </c>
      <c r="E44" s="412">
        <f>+PSSA3_13001!D44</f>
        <v>0</v>
      </c>
      <c r="F44" s="465">
        <f>+PSSA3_13001!E44+PSSA3_13002!E44+PSSA3_13003!E44</f>
        <v>0</v>
      </c>
      <c r="G44" s="465">
        <f>+PSSA3_13001!F44+PSSA3_13002!F44+PSSA3_13003!F44</f>
        <v>0</v>
      </c>
      <c r="H44" s="480">
        <f>+PSSA3_13001!G44+PSSA3_13002!G44+PSSA3_13003!G44</f>
        <v>0</v>
      </c>
      <c r="I44" s="480">
        <f>+PSSA3_13001!H44+PSSA3_13002!H44+PSSA3_13003!H44</f>
        <v>0</v>
      </c>
      <c r="J44" s="379">
        <f t="shared" si="4"/>
        <v>0</v>
      </c>
    </row>
    <row r="45" spans="2:14">
      <c r="B45" s="341" t="s">
        <v>29</v>
      </c>
      <c r="C45" s="413"/>
      <c r="D45" s="465">
        <f>+PSSA3_13001!C45+PSSA3_13002!C45+PSSA3_13003!C45</f>
        <v>0</v>
      </c>
      <c r="E45" s="412">
        <f>+PSSA3_13001!D45</f>
        <v>0</v>
      </c>
      <c r="F45" s="465">
        <f>+PSSA3_13001!E45+PSSA3_13002!E45+PSSA3_13003!E45</f>
        <v>0</v>
      </c>
      <c r="G45" s="465">
        <f>+PSSA3_13001!F45+PSSA3_13002!F45+PSSA3_13003!F45</f>
        <v>0</v>
      </c>
      <c r="H45" s="480">
        <f>+PSSA3_13001!G45+PSSA3_13002!G45+PSSA3_13003!G45</f>
        <v>0</v>
      </c>
      <c r="I45" s="480">
        <f>+PSSA3_13001!H45+PSSA3_13002!H45+PSSA3_13003!H45</f>
        <v>0</v>
      </c>
      <c r="J45" s="379">
        <f t="shared" si="4"/>
        <v>0</v>
      </c>
    </row>
    <row r="46" spans="2:14">
      <c r="B46" s="344" t="s">
        <v>30</v>
      </c>
      <c r="C46" s="354"/>
      <c r="D46" s="465">
        <f>+PSSA3_13001!C46+PSSA3_13002!C46+PSSA3_13003!C46</f>
        <v>0</v>
      </c>
      <c r="E46" s="412">
        <f>+PSSA3_13001!D46</f>
        <v>0</v>
      </c>
      <c r="F46" s="465">
        <f>+PSSA3_13001!E46+PSSA3_13002!E46+PSSA3_13003!E46</f>
        <v>0</v>
      </c>
      <c r="G46" s="465">
        <f>+PSSA3_13001!F46+PSSA3_13002!F46+PSSA3_13003!F46</f>
        <v>0</v>
      </c>
      <c r="H46" s="480">
        <f>+PSSA3_13001!G46+PSSA3_13002!G46+PSSA3_13003!G46</f>
        <v>0</v>
      </c>
      <c r="I46" s="480">
        <f>+PSSA3_13001!H46+PSSA3_13002!H46+PSSA3_13003!H46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4.25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38.25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374">
        <f>+PSSA3_8101!C50+PSSA3_8102!C50+PSSA3_8103!C50+PSSA3_8104!C50</f>
        <v>0</v>
      </c>
      <c r="E50" s="427" t="str">
        <f>+'[1]PSS-A1_Prime'!G54</f>
        <v>1. LABOUR</v>
      </c>
      <c r="F50" s="428"/>
      <c r="G50" s="374">
        <f>+PSSA3_8101!F50+PSSA3_8102!F50+PSSA3_8103!F50+PSSA3_8104!F50</f>
        <v>0</v>
      </c>
      <c r="H50" s="424"/>
      <c r="I50" s="468">
        <f>+PSSA3_8101!H50+PSSA3_8102!H50+PSSA3_8103!H50+PSSA3_8104!H50</f>
        <v>0</v>
      </c>
      <c r="J50" s="429">
        <f>+G50-I50</f>
        <v>0</v>
      </c>
    </row>
    <row r="51" spans="2:12">
      <c r="B51" s="341" t="s">
        <v>175</v>
      </c>
      <c r="C51" s="413"/>
      <c r="D51" s="374">
        <f>+PSSA3_8101!C51+PSSA3_8102!C51+PSSA3_8103!C51+PSSA3_8104!C51</f>
        <v>0</v>
      </c>
      <c r="E51" s="427">
        <f>+'[1]PSS-A1_Prime'!G55</f>
        <v>0</v>
      </c>
      <c r="F51" s="428"/>
      <c r="G51" s="374">
        <f>+PSSA3_8101!F51+PSSA3_8102!F51+PSSA3_8103!F51+PSSA3_8104!F51</f>
        <v>0</v>
      </c>
      <c r="H51" s="424"/>
      <c r="I51" s="468">
        <f>+PSSA3_8101!H51+PSSA3_8102!H51+PSSA3_8103!H51+PSSA3_8104!H51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70"/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5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algorithmName="SHA-512" hashValue="KPvUosczVAH7foVqvBGwyTN2an+9erKWnj4b9WC6mnfvO4Oq/O2PzI3whLPjeiy30J+0yc75m7RFDj4fw8U/bg==" saltValue="qtB89nYEiWB6OJdpNMepVA==" spinCount="100000"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25" priority="1" stopIfTrue="1" operator="greaterThan">
      <formula>0</formula>
    </cfRule>
  </conditionalFormatting>
  <hyperlinks>
    <hyperlink ref="E9" location="WBS!A1" display="WP 13000"/>
  </hyperlinks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2" zoomScale="80" zoomScaleNormal="80" workbookViewId="0">
      <selection activeCell="D41" sqref="D41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7.7109375" style="21" customWidth="1"/>
    <col min="6" max="6" width="22.85546875" style="21" customWidth="1"/>
    <col min="7" max="7" width="17.85546875" style="21" customWidth="1"/>
    <col min="8" max="8" width="16" style="21" customWidth="1"/>
    <col min="9" max="9" width="22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257"/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14001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256"/>
      <c r="B12" s="42"/>
      <c r="C12" s="43"/>
      <c r="D12" s="258"/>
      <c r="E12" s="258"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256"/>
      <c r="B13" s="42"/>
      <c r="C13" s="43"/>
      <c r="D13" s="258"/>
      <c r="E13" s="258"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256"/>
      <c r="B14" s="42"/>
      <c r="C14" s="43"/>
      <c r="D14" s="258"/>
      <c r="E14" s="258"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/>
      <c r="B15" s="42"/>
      <c r="C15" s="43"/>
      <c r="D15" s="258"/>
      <c r="E15" s="258"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/>
      <c r="B16" s="42"/>
      <c r="C16" s="43"/>
      <c r="D16" s="258"/>
      <c r="E16" s="258"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/>
      <c r="B17" s="42"/>
      <c r="C17" s="43"/>
      <c r="D17" s="258"/>
      <c r="E17" s="258"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/>
      <c r="B18" s="42"/>
      <c r="C18" s="43"/>
      <c r="D18" s="258"/>
      <c r="E18" s="258"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/>
      <c r="B19" s="42"/>
      <c r="C19" s="43"/>
      <c r="D19" s="258"/>
      <c r="E19" s="258"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/>
      <c r="B20" s="42"/>
      <c r="C20" s="43"/>
      <c r="D20" s="258"/>
      <c r="E20" s="258"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/>
      <c r="B21" s="42"/>
      <c r="C21" s="43"/>
      <c r="D21" s="258"/>
      <c r="E21" s="258"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/>
      <c r="B22" s="42"/>
      <c r="C22" s="43"/>
      <c r="D22" s="258"/>
      <c r="E22" s="258"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/>
      <c r="B23" s="42"/>
      <c r="C23" s="43"/>
      <c r="D23" s="258"/>
      <c r="E23" s="258"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788"/>
      <c r="B26" s="779"/>
      <c r="C26" s="150" t="str">
        <f>+PSSA3_9101!C26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+PSSA3_9101!C27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+PSSA3_9101!C28</f>
        <v>depreciation</v>
      </c>
      <c r="D28" s="164"/>
      <c r="E28" s="164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+PSSA3_9101!C29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+PSSA3_9101!C30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+PSSA3_9101!C31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588"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588"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588"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588"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588"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588"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588"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588"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588"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588"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588"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2" zoomScale="80" zoomScaleNormal="80" workbookViewId="0">
      <selection activeCell="K10" sqref="K10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7.7109375" style="21" customWidth="1"/>
    <col min="6" max="6" width="22.85546875" style="21" customWidth="1"/>
    <col min="7" max="7" width="17.85546875" style="21" customWidth="1"/>
    <col min="8" max="8" width="16" style="21" customWidth="1"/>
    <col min="9" max="9" width="22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+PSSA3_14001!F3</f>
        <v>0</v>
      </c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14002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1">
        <f>+PSSA3_14001!A12</f>
        <v>0</v>
      </c>
      <c r="B12" s="42"/>
      <c r="C12" s="43"/>
      <c r="D12" s="258"/>
      <c r="E12" s="581">
        <f>+PSSA3_14001!E12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1">
        <f>+PSSA3_14001!A13</f>
        <v>0</v>
      </c>
      <c r="B13" s="42"/>
      <c r="C13" s="43"/>
      <c r="D13" s="258"/>
      <c r="E13" s="581">
        <f>+PSSA3_14001!E13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1">
        <f>+PSSA3_14001!A14</f>
        <v>0</v>
      </c>
      <c r="B14" s="42"/>
      <c r="C14" s="43"/>
      <c r="D14" s="258"/>
      <c r="E14" s="581">
        <f>+PSSA3_14001!E14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1">
        <f>+PSSA3_14001!A15</f>
        <v>0</v>
      </c>
      <c r="B15" s="42"/>
      <c r="C15" s="43"/>
      <c r="D15" s="258"/>
      <c r="E15" s="581">
        <f>+PSSA3_14001!E15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1">
        <f>+PSSA3_14001!A16</f>
        <v>0</v>
      </c>
      <c r="B16" s="42"/>
      <c r="C16" s="43"/>
      <c r="D16" s="258"/>
      <c r="E16" s="581">
        <f>+PSSA3_14001!E16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1">
        <f>+PSSA3_14001!A17</f>
        <v>0</v>
      </c>
      <c r="B17" s="42"/>
      <c r="C17" s="43"/>
      <c r="D17" s="258"/>
      <c r="E17" s="581">
        <f>+PSSA3_14001!E17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1">
        <f>+PSSA3_14001!A18</f>
        <v>0</v>
      </c>
      <c r="B18" s="42"/>
      <c r="C18" s="43"/>
      <c r="D18" s="258"/>
      <c r="E18" s="581">
        <f>+PSSA3_14001!E18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1">
        <f>+PSSA3_14001!A19</f>
        <v>0</v>
      </c>
      <c r="B19" s="42"/>
      <c r="C19" s="43"/>
      <c r="D19" s="258"/>
      <c r="E19" s="581">
        <f>+PSSA3_14001!E19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1">
        <f>+PSSA3_14001!A20</f>
        <v>0</v>
      </c>
      <c r="B20" s="42"/>
      <c r="C20" s="43"/>
      <c r="D20" s="258"/>
      <c r="E20" s="581">
        <f>+PSSA3_14001!E20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1">
        <f>+PSSA3_14001!A21</f>
        <v>0</v>
      </c>
      <c r="B21" s="42"/>
      <c r="C21" s="43"/>
      <c r="D21" s="258"/>
      <c r="E21" s="581">
        <f>+PSSA3_14001!E21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1">
        <f>+PSSA3_14001!A22</f>
        <v>0</v>
      </c>
      <c r="B22" s="42"/>
      <c r="C22" s="43"/>
      <c r="D22" s="258"/>
      <c r="E22" s="581">
        <f>+PSSA3_14001!E22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1">
        <f>+PSSA3_14001!A23</f>
        <v>0</v>
      </c>
      <c r="B23" s="42"/>
      <c r="C23" s="43"/>
      <c r="D23" s="258"/>
      <c r="E23" s="581">
        <f>+PSSA3_14001!E23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801">
        <f>+PSSA3_14001!A26</f>
        <v>0</v>
      </c>
      <c r="B26" s="802"/>
      <c r="C26" s="150" t="str">
        <f>+PSSA3_9101!C26</f>
        <v>depreciation</v>
      </c>
      <c r="D26" s="164"/>
      <c r="E26" s="581">
        <f>+PSSA3_14001!E26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801">
        <f>+PSSA3_14001!A27</f>
        <v>0</v>
      </c>
      <c r="B27" s="802"/>
      <c r="C27" s="150" t="str">
        <f>+PSSA3_9101!C27</f>
        <v>depreciation</v>
      </c>
      <c r="D27" s="164"/>
      <c r="E27" s="581">
        <f>+PSSA3_14001!E27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801">
        <f>+PSSA3_14001!A28</f>
        <v>0</v>
      </c>
      <c r="B28" s="802"/>
      <c r="C28" s="150" t="str">
        <f>+PSSA3_9101!C28</f>
        <v>depreciation</v>
      </c>
      <c r="D28" s="164"/>
      <c r="E28" s="581">
        <f>+PSSA3_14001!E28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801">
        <f>+PSSA3_14001!A29</f>
        <v>0</v>
      </c>
      <c r="B29" s="802"/>
      <c r="C29" s="150" t="str">
        <f>+PSSA3_9101!C29</f>
        <v>depreciation</v>
      </c>
      <c r="D29" s="164"/>
      <c r="E29" s="581">
        <f>+PSSA3_14001!E29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801">
        <f>+PSSA3_14001!A30</f>
        <v>0</v>
      </c>
      <c r="B30" s="802"/>
      <c r="C30" s="150" t="str">
        <f>+PSSA3_9101!C30</f>
        <v>depreciation</v>
      </c>
      <c r="D30" s="164"/>
      <c r="E30" s="581">
        <f>+PSSA3_14001!E30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801">
        <f>+PSSA3_14001!A31</f>
        <v>0</v>
      </c>
      <c r="B31" s="802"/>
      <c r="C31" s="150" t="str">
        <f>+PSSA3_9101!C31</f>
        <v>depreciation</v>
      </c>
      <c r="D31" s="164"/>
      <c r="E31" s="581">
        <f>+PSSA3_14001!E31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589">
        <f>+PSSA3_14001!D35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589">
        <f>+PSSA3_14001!D36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589">
        <f>+PSSA3_14001!D37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589">
        <f>+PSSA3_14001!D38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589">
        <f>+PSSA3_14001!D40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589">
        <f>+PSSA3_14001!D41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589">
        <f>+PSSA3_14001!D42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589">
        <f>+PSSA3_14001!D43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589">
        <f>+PSSA3_14001!D44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589">
        <f>+PSSA3_14001!D45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589">
        <f>+PSSA3_14001!D46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2" zoomScale="80" zoomScaleNormal="80" workbookViewId="0">
      <selection activeCell="L22" sqref="L2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9" style="21" customWidth="1"/>
    <col min="6" max="6" width="22.7109375" style="21" customWidth="1"/>
    <col min="7" max="7" width="15.140625" style="21" customWidth="1"/>
    <col min="8" max="8" width="13" style="21" customWidth="1"/>
    <col min="9" max="9" width="16.5703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+PSSA3_14001!F3</f>
        <v>0</v>
      </c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14003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1">
        <f>+PSSA3_14001!A12</f>
        <v>0</v>
      </c>
      <c r="B12" s="42"/>
      <c r="C12" s="43"/>
      <c r="D12" s="258"/>
      <c r="E12" s="581">
        <f>+PSSA3_14001!E12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1">
        <f>+PSSA3_14001!A13</f>
        <v>0</v>
      </c>
      <c r="B13" s="42"/>
      <c r="C13" s="43"/>
      <c r="D13" s="258"/>
      <c r="E13" s="581">
        <f>+PSSA3_14001!E13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1">
        <f>+PSSA3_14001!A14</f>
        <v>0</v>
      </c>
      <c r="B14" s="42"/>
      <c r="C14" s="43"/>
      <c r="D14" s="258"/>
      <c r="E14" s="581">
        <f>+PSSA3_14001!E14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1">
        <f>+PSSA3_14001!A15</f>
        <v>0</v>
      </c>
      <c r="B15" s="42"/>
      <c r="C15" s="43"/>
      <c r="D15" s="258"/>
      <c r="E15" s="581">
        <f>+PSSA3_14001!E15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1">
        <f>+PSSA3_14001!A16</f>
        <v>0</v>
      </c>
      <c r="B16" s="42"/>
      <c r="C16" s="43"/>
      <c r="D16" s="258"/>
      <c r="E16" s="581">
        <f>+PSSA3_14001!E16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1">
        <f>+PSSA3_14001!A17</f>
        <v>0</v>
      </c>
      <c r="B17" s="42"/>
      <c r="C17" s="43"/>
      <c r="D17" s="258"/>
      <c r="E17" s="581">
        <f>+PSSA3_14001!E17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1">
        <f>+PSSA3_14001!A18</f>
        <v>0</v>
      </c>
      <c r="B18" s="42"/>
      <c r="C18" s="43"/>
      <c r="D18" s="258"/>
      <c r="E18" s="581">
        <f>+PSSA3_14001!E18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1">
        <f>+PSSA3_14001!A19</f>
        <v>0</v>
      </c>
      <c r="B19" s="42"/>
      <c r="C19" s="43"/>
      <c r="D19" s="258"/>
      <c r="E19" s="581">
        <f>+PSSA3_14001!E19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1">
        <f>+PSSA3_14001!A20</f>
        <v>0</v>
      </c>
      <c r="B20" s="42"/>
      <c r="C20" s="43"/>
      <c r="D20" s="258"/>
      <c r="E20" s="581">
        <f>+PSSA3_14001!E20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1">
        <f>+PSSA3_14001!A21</f>
        <v>0</v>
      </c>
      <c r="B21" s="42"/>
      <c r="C21" s="43"/>
      <c r="D21" s="258"/>
      <c r="E21" s="581">
        <f>+PSSA3_14001!E21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1">
        <f>+PSSA3_14001!A22</f>
        <v>0</v>
      </c>
      <c r="B22" s="42"/>
      <c r="C22" s="43"/>
      <c r="D22" s="258"/>
      <c r="E22" s="581">
        <f>+PSSA3_14001!E22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1">
        <f>+PSSA3_14001!A23</f>
        <v>0</v>
      </c>
      <c r="B23" s="42"/>
      <c r="C23" s="43"/>
      <c r="D23" s="258"/>
      <c r="E23" s="581">
        <f>+PSSA3_14001!E23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5.5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801">
        <f>+PSSA3_14001!A26</f>
        <v>0</v>
      </c>
      <c r="B26" s="802"/>
      <c r="C26" s="695" t="str">
        <f>+PSSA3_9101!C26</f>
        <v>depreciation</v>
      </c>
      <c r="D26" s="164"/>
      <c r="E26" s="581">
        <f>+PSSA3_14001!E26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801">
        <f>+PSSA3_14001!A27</f>
        <v>0</v>
      </c>
      <c r="B27" s="802"/>
      <c r="C27" s="695" t="str">
        <f>+PSSA3_9101!C27</f>
        <v>depreciation</v>
      </c>
      <c r="D27" s="164"/>
      <c r="E27" s="581">
        <f>+PSSA3_14001!E27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801">
        <f>+PSSA3_14001!A28</f>
        <v>0</v>
      </c>
      <c r="B28" s="802"/>
      <c r="C28" s="695" t="str">
        <f>+PSSA3_9101!C28</f>
        <v>depreciation</v>
      </c>
      <c r="D28" s="164"/>
      <c r="E28" s="581">
        <f>+PSSA3_14001!E28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801">
        <f>+PSSA3_14001!A29</f>
        <v>0</v>
      </c>
      <c r="B29" s="802"/>
      <c r="C29" s="695" t="str">
        <f>+PSSA3_9101!C29</f>
        <v>depreciation</v>
      </c>
      <c r="D29" s="164"/>
      <c r="E29" s="581">
        <f>+PSSA3_14001!E29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801">
        <f>+PSSA3_14001!A30</f>
        <v>0</v>
      </c>
      <c r="B30" s="802"/>
      <c r="C30" s="695" t="str">
        <f>+PSSA3_9101!C30</f>
        <v>depreciation</v>
      </c>
      <c r="D30" s="164"/>
      <c r="E30" s="581">
        <f>+PSSA3_14001!E30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801">
        <f>+PSSA3_14001!A31</f>
        <v>0</v>
      </c>
      <c r="B31" s="802"/>
      <c r="C31" s="695" t="str">
        <f>+PSSA3_9101!C31</f>
        <v>depreciation</v>
      </c>
      <c r="D31" s="164"/>
      <c r="E31" s="581">
        <f>+PSSA3_14001!E31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589">
        <f>+PSSA3_14001!D35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589">
        <f>+PSSA3_14001!D36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589">
        <f>+PSSA3_14001!D37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589">
        <f>+PSSA3_14001!D38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589">
        <f>+PSSA3_14001!D40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589">
        <f>+PSSA3_14001!D41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589">
        <f>+PSSA3_14001!D42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589">
        <f>+PSSA3_14001!D43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589">
        <f>+PSSA3_14001!D44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589">
        <f>+PSSA3_14001!D45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589">
        <f>+PSSA3_14001!D46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61" orientation="portrait" r:id="rId1"/>
  <headerFooter alignWithMargins="0">
    <oddFooter>Pagina &amp;P&amp;R&amp;F</oddFooter>
  </headerFooter>
  <drawing r:id="rId2"/>
  <legacyDrawing r:id="rId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topLeftCell="B1" zoomScale="80" zoomScaleNormal="80" workbookViewId="0">
      <selection activeCell="B15" sqref="B15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+Progetto!E9</f>
        <v>0</v>
      </c>
      <c r="D3" s="335"/>
      <c r="E3" s="336"/>
      <c r="F3" s="337" t="s">
        <v>43</v>
      </c>
      <c r="G3" s="338">
        <f>+PSSA3_14001!F3</f>
        <v>0</v>
      </c>
      <c r="H3" s="339"/>
      <c r="I3" s="335"/>
      <c r="J3" s="340"/>
    </row>
    <row r="4" spans="2:10">
      <c r="B4" s="299" t="s">
        <v>147</v>
      </c>
      <c r="C4" s="302">
        <f>+Progetto!E10</f>
        <v>0</v>
      </c>
      <c r="D4" s="342" t="s">
        <v>169</v>
      </c>
      <c r="E4" s="343"/>
      <c r="F4" s="24" t="s">
        <v>3</v>
      </c>
      <c r="G4" s="790"/>
      <c r="H4" s="791"/>
      <c r="I4" s="791"/>
      <c r="J4" s="792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790"/>
      <c r="H5" s="791"/>
      <c r="I5" s="791"/>
      <c r="J5" s="792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793"/>
      <c r="F7" s="794"/>
      <c r="G7" s="794"/>
      <c r="H7" s="794"/>
      <c r="I7" s="794"/>
      <c r="J7" s="795"/>
    </row>
    <row r="8" spans="2:10">
      <c r="B8" s="351"/>
      <c r="C8" s="352"/>
      <c r="D8" s="353"/>
      <c r="E8" s="796"/>
      <c r="F8" s="797"/>
      <c r="G8" s="797"/>
      <c r="H8" s="797"/>
      <c r="I8" s="797"/>
      <c r="J8" s="798"/>
    </row>
    <row r="9" spans="2:10">
      <c r="B9" s="344"/>
      <c r="C9" s="346"/>
      <c r="D9" s="354"/>
      <c r="E9" s="605" t="s">
        <v>217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+PSSA3_14001!A12</f>
        <v>0</v>
      </c>
      <c r="C12" s="372"/>
      <c r="D12" s="373"/>
      <c r="E12" s="374">
        <f>+PSSA3_14001!D12+PSSA3_14002!D12+PSSA3_14003!D12</f>
        <v>0</v>
      </c>
      <c r="F12" s="375">
        <f>+PSSA3_14001!E12</f>
        <v>0</v>
      </c>
      <c r="G12" s="376">
        <f>+E12*F12</f>
        <v>0</v>
      </c>
      <c r="H12" s="468">
        <f>+PSSA3_14001!G12+PSSA3_14002!G12+PSSA3_14003!G12</f>
        <v>0</v>
      </c>
      <c r="I12" s="378">
        <f>+H12*F12</f>
        <v>0</v>
      </c>
      <c r="J12" s="379">
        <f>+G12-I12</f>
        <v>0</v>
      </c>
    </row>
    <row r="13" spans="2:10">
      <c r="B13" s="465">
        <f>+PSSA3_8101!A13</f>
        <v>0</v>
      </c>
      <c r="C13" s="372"/>
      <c r="D13" s="373"/>
      <c r="E13" s="374">
        <f>+PSSA3_14001!D13+PSSA3_14002!D13+PSSA3_14003!D13</f>
        <v>0</v>
      </c>
      <c r="F13" s="375">
        <f>+PSSA3_14001!E13</f>
        <v>0</v>
      </c>
      <c r="G13" s="376">
        <f t="shared" ref="G13:G23" si="0">+E13*F13</f>
        <v>0</v>
      </c>
      <c r="H13" s="468">
        <f>+PSSA3_14001!G13+PSSA3_14002!G13+PSSA3_14003!G13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+PSSA3_8101!A14</f>
        <v>0</v>
      </c>
      <c r="C14" s="372"/>
      <c r="D14" s="373"/>
      <c r="E14" s="374">
        <f>+PSSA3_14001!D14+PSSA3_14002!D14+PSSA3_14003!D14</f>
        <v>0</v>
      </c>
      <c r="F14" s="375">
        <f>+PSSA3_14001!E14</f>
        <v>0</v>
      </c>
      <c r="G14" s="376">
        <f t="shared" si="0"/>
        <v>0</v>
      </c>
      <c r="H14" s="468">
        <f>+PSSA3_14001!G14+PSSA3_14002!G14+PSSA3_14003!G14</f>
        <v>0</v>
      </c>
      <c r="I14" s="378">
        <f t="shared" si="1"/>
        <v>0</v>
      </c>
      <c r="J14" s="379">
        <f t="shared" si="2"/>
        <v>0</v>
      </c>
    </row>
    <row r="15" spans="2:10">
      <c r="B15" s="465">
        <f>+PSSA3_8101!A15</f>
        <v>0</v>
      </c>
      <c r="C15" s="372"/>
      <c r="D15" s="373"/>
      <c r="E15" s="374">
        <f>+PSSA3_14001!D15+PSSA3_14002!D15+PSSA3_14003!D15</f>
        <v>0</v>
      </c>
      <c r="F15" s="375">
        <f>+PSSA3_14001!E15</f>
        <v>0</v>
      </c>
      <c r="G15" s="376">
        <f t="shared" si="0"/>
        <v>0</v>
      </c>
      <c r="H15" s="468">
        <f>+PSSA3_14001!G15+PSSA3_14002!G15+PSSA3_14003!G15</f>
        <v>0</v>
      </c>
      <c r="I15" s="378">
        <f t="shared" si="1"/>
        <v>0</v>
      </c>
      <c r="J15" s="379">
        <f t="shared" si="2"/>
        <v>0</v>
      </c>
    </row>
    <row r="16" spans="2:10">
      <c r="B16" s="465">
        <f>+PSSA3_8101!A16</f>
        <v>0</v>
      </c>
      <c r="C16" s="372"/>
      <c r="D16" s="373"/>
      <c r="E16" s="374">
        <f>+PSSA3_14001!D16+PSSA3_14002!D16+PSSA3_14003!D16</f>
        <v>0</v>
      </c>
      <c r="F16" s="375">
        <f>+PSSA3_14001!E16</f>
        <v>0</v>
      </c>
      <c r="G16" s="376">
        <f t="shared" si="0"/>
        <v>0</v>
      </c>
      <c r="H16" s="468">
        <f>+PSSA3_14001!G16+PSSA3_14002!G16+PSSA3_14003!G16</f>
        <v>0</v>
      </c>
      <c r="I16" s="378">
        <f t="shared" si="1"/>
        <v>0</v>
      </c>
      <c r="J16" s="379">
        <f t="shared" si="2"/>
        <v>0</v>
      </c>
    </row>
    <row r="17" spans="2:10">
      <c r="B17" s="465">
        <f>+PSSA3_8101!A17</f>
        <v>0</v>
      </c>
      <c r="C17" s="372"/>
      <c r="D17" s="373"/>
      <c r="E17" s="374">
        <f>+PSSA3_14001!D17+PSSA3_14002!D17+PSSA3_14003!D17</f>
        <v>0</v>
      </c>
      <c r="F17" s="375">
        <f>+PSSA3_14001!E17</f>
        <v>0</v>
      </c>
      <c r="G17" s="376">
        <f t="shared" si="0"/>
        <v>0</v>
      </c>
      <c r="H17" s="468">
        <f>+PSSA3_14001!G17+PSSA3_14002!G17+PSSA3_14003!G17</f>
        <v>0</v>
      </c>
      <c r="I17" s="378">
        <f t="shared" si="1"/>
        <v>0</v>
      </c>
      <c r="J17" s="379">
        <f t="shared" si="2"/>
        <v>0</v>
      </c>
    </row>
    <row r="18" spans="2:10">
      <c r="B18" s="465">
        <f>+PSSA3_8101!A18</f>
        <v>0</v>
      </c>
      <c r="C18" s="372"/>
      <c r="D18" s="373"/>
      <c r="E18" s="374">
        <f>+PSSA3_14001!D18+PSSA3_14002!D18+PSSA3_14003!D18</f>
        <v>0</v>
      </c>
      <c r="F18" s="375">
        <f>+PSSA3_14001!E18</f>
        <v>0</v>
      </c>
      <c r="G18" s="376">
        <f t="shared" si="0"/>
        <v>0</v>
      </c>
      <c r="H18" s="468">
        <f>+PSSA3_14001!G18+PSSA3_14002!G18+PSSA3_14003!G18</f>
        <v>0</v>
      </c>
      <c r="I18" s="378">
        <f t="shared" si="1"/>
        <v>0</v>
      </c>
      <c r="J18" s="379">
        <f t="shared" si="2"/>
        <v>0</v>
      </c>
    </row>
    <row r="19" spans="2:10">
      <c r="B19" s="465">
        <f>+PSSA3_8101!A19</f>
        <v>0</v>
      </c>
      <c r="C19" s="372"/>
      <c r="D19" s="373"/>
      <c r="E19" s="374">
        <f>+PSSA3_14001!D19+PSSA3_14002!D19+PSSA3_14003!D19</f>
        <v>0</v>
      </c>
      <c r="F19" s="375">
        <f>+PSSA3_14001!E19</f>
        <v>0</v>
      </c>
      <c r="G19" s="376">
        <f t="shared" si="0"/>
        <v>0</v>
      </c>
      <c r="H19" s="468">
        <f>+PSSA3_14001!G19+PSSA3_14002!G19+PSSA3_14003!G19</f>
        <v>0</v>
      </c>
      <c r="I19" s="378">
        <f t="shared" si="1"/>
        <v>0</v>
      </c>
      <c r="J19" s="379">
        <f t="shared" si="2"/>
        <v>0</v>
      </c>
    </row>
    <row r="20" spans="2:10">
      <c r="B20" s="465">
        <f>+PSSA3_8101!A20</f>
        <v>0</v>
      </c>
      <c r="C20" s="372"/>
      <c r="D20" s="373"/>
      <c r="E20" s="374">
        <f>+PSSA3_14001!D20+PSSA3_14002!D20+PSSA3_14003!D20</f>
        <v>0</v>
      </c>
      <c r="F20" s="375">
        <f>+PSSA3_14001!E20</f>
        <v>0</v>
      </c>
      <c r="G20" s="376">
        <f t="shared" si="0"/>
        <v>0</v>
      </c>
      <c r="H20" s="468">
        <f>+PSSA3_14001!G20+PSSA3_14002!G20+PSSA3_14003!G20</f>
        <v>0</v>
      </c>
      <c r="I20" s="378">
        <f t="shared" si="1"/>
        <v>0</v>
      </c>
      <c r="J20" s="379">
        <f t="shared" si="2"/>
        <v>0</v>
      </c>
    </row>
    <row r="21" spans="2:10">
      <c r="B21" s="465">
        <f>+PSSA3_8101!A21</f>
        <v>0</v>
      </c>
      <c r="C21" s="372"/>
      <c r="D21" s="373"/>
      <c r="E21" s="374">
        <f>+PSSA3_14001!D21+PSSA3_14002!D21+PSSA3_14003!D21</f>
        <v>0</v>
      </c>
      <c r="F21" s="375">
        <f>+PSSA3_14001!E21</f>
        <v>0</v>
      </c>
      <c r="G21" s="376">
        <f t="shared" si="0"/>
        <v>0</v>
      </c>
      <c r="H21" s="468">
        <f>+PSSA3_14001!G21+PSSA3_14002!G21+PSSA3_14003!G21</f>
        <v>0</v>
      </c>
      <c r="I21" s="378">
        <f t="shared" si="1"/>
        <v>0</v>
      </c>
      <c r="J21" s="379">
        <f t="shared" si="2"/>
        <v>0</v>
      </c>
    </row>
    <row r="22" spans="2:10">
      <c r="B22" s="465">
        <f>+PSSA3_8101!A22</f>
        <v>0</v>
      </c>
      <c r="C22" s="372"/>
      <c r="D22" s="373"/>
      <c r="E22" s="374">
        <f>+PSSA3_14001!D22+PSSA3_14002!D22+PSSA3_14003!D22</f>
        <v>0</v>
      </c>
      <c r="F22" s="375">
        <f>+PSSA3_14001!E22</f>
        <v>0</v>
      </c>
      <c r="G22" s="376">
        <f t="shared" si="0"/>
        <v>0</v>
      </c>
      <c r="H22" s="468">
        <f>+PSSA3_14001!G22+PSSA3_14002!G22+PSSA3_14003!G22</f>
        <v>0</v>
      </c>
      <c r="I22" s="378">
        <f t="shared" si="1"/>
        <v>0</v>
      </c>
      <c r="J22" s="379">
        <f t="shared" si="2"/>
        <v>0</v>
      </c>
    </row>
    <row r="23" spans="2:10">
      <c r="B23" s="465">
        <f>+PSSA3_8101!A23</f>
        <v>0</v>
      </c>
      <c r="C23" s="372"/>
      <c r="D23" s="373"/>
      <c r="E23" s="374">
        <f>+PSSA3_14001!D23+PSSA3_14002!D23+PSSA3_14003!D23</f>
        <v>0</v>
      </c>
      <c r="F23" s="375">
        <f>+PSSA3_14001!E23</f>
        <v>0</v>
      </c>
      <c r="G23" s="376">
        <f t="shared" si="0"/>
        <v>0</v>
      </c>
      <c r="H23" s="468">
        <f>+PSSA3_14001!G23+PSSA3_14002!G23+PSSA3_14003!G23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799">
        <f>+PSSA3_14001!A26</f>
        <v>0</v>
      </c>
      <c r="C26" s="800"/>
      <c r="D26" s="465" t="str">
        <f>+PSSA3_8101!C26</f>
        <v>depreciation</v>
      </c>
      <c r="E26" s="374">
        <f>+PSSA3_14001!D26+PSSA3_14002!D26+PSSA3_14003!D26</f>
        <v>0</v>
      </c>
      <c r="F26" s="393">
        <f>+PSSA3_14001!E26</f>
        <v>0</v>
      </c>
      <c r="G26" s="374">
        <f>+PSSA3_14001!F26+PSSA3_14002!F26+PSSA3_14003!F26</f>
        <v>0</v>
      </c>
      <c r="H26" s="374">
        <f>+PSSA3_14001!G26+PSSA3_14002!G26+PSSA3_14003!G26</f>
        <v>0</v>
      </c>
      <c r="I26" s="374">
        <f>+PSSA3_14001!H26+PSSA3_14002!H26+PSSA3_14003!H26</f>
        <v>0</v>
      </c>
      <c r="J26" s="379">
        <f t="shared" ref="J26:J31" si="3">+G26-I26</f>
        <v>0</v>
      </c>
    </row>
    <row r="27" spans="2:10">
      <c r="B27" s="799">
        <f>+PSSA3_14001!A27</f>
        <v>0</v>
      </c>
      <c r="C27" s="800"/>
      <c r="D27" s="465" t="str">
        <f>+PSSA3_8101!C27</f>
        <v>depreciation</v>
      </c>
      <c r="E27" s="374">
        <f>+PSSA3_14001!D27+PSSA3_14002!D27+PSSA3_14003!D27</f>
        <v>0</v>
      </c>
      <c r="F27" s="393">
        <f>+PSSA3_14001!E27</f>
        <v>0</v>
      </c>
      <c r="G27" s="374">
        <f>+PSSA3_14001!F27+PSSA3_14002!F27+PSSA3_14003!F27</f>
        <v>0</v>
      </c>
      <c r="H27" s="374">
        <f>+PSSA3_14001!G27+PSSA3_14002!G27+PSSA3_14003!G27</f>
        <v>0</v>
      </c>
      <c r="I27" s="374">
        <f>+PSSA3_14001!H27+PSSA3_14002!H27+PSSA3_14003!H27</f>
        <v>0</v>
      </c>
      <c r="J27" s="379">
        <f t="shared" si="3"/>
        <v>0</v>
      </c>
    </row>
    <row r="28" spans="2:10">
      <c r="B28" s="799">
        <f>+PSSA3_14001!A28</f>
        <v>0</v>
      </c>
      <c r="C28" s="800"/>
      <c r="D28" s="465" t="str">
        <f>+PSSA3_8101!C28</f>
        <v>depreciation</v>
      </c>
      <c r="E28" s="374">
        <f>+PSSA3_14001!D28+PSSA3_14002!D28+PSSA3_14003!D28</f>
        <v>0</v>
      </c>
      <c r="F28" s="393">
        <f>+PSSA3_14001!E28</f>
        <v>0</v>
      </c>
      <c r="G28" s="374">
        <f>+PSSA3_14001!F28+PSSA3_14002!F28+PSSA3_14003!F28</f>
        <v>0</v>
      </c>
      <c r="H28" s="374">
        <f>+PSSA3_14001!G28+PSSA3_14002!G28+PSSA3_14003!G28</f>
        <v>0</v>
      </c>
      <c r="I28" s="374">
        <f>+PSSA3_14001!H28+PSSA3_14002!H28+PSSA3_14003!H28</f>
        <v>0</v>
      </c>
      <c r="J28" s="379">
        <f t="shared" si="3"/>
        <v>0</v>
      </c>
    </row>
    <row r="29" spans="2:10">
      <c r="B29" s="799">
        <f>+PSSA3_14001!A29</f>
        <v>0</v>
      </c>
      <c r="C29" s="800"/>
      <c r="D29" s="465" t="str">
        <f>+PSSA3_8101!C29</f>
        <v>depreciation</v>
      </c>
      <c r="E29" s="374">
        <f>+PSSA3_14001!D29+PSSA3_14002!D29+PSSA3_14003!D29</f>
        <v>0</v>
      </c>
      <c r="F29" s="393">
        <f>+PSSA3_14001!E29</f>
        <v>0</v>
      </c>
      <c r="G29" s="374">
        <f>+PSSA3_14001!F29+PSSA3_14002!F29+PSSA3_14003!F29</f>
        <v>0</v>
      </c>
      <c r="H29" s="374">
        <f>+PSSA3_14001!G29+PSSA3_14002!G29+PSSA3_14003!G29</f>
        <v>0</v>
      </c>
      <c r="I29" s="374">
        <f>+PSSA3_14001!H29+PSSA3_14002!H29+PSSA3_14003!H29</f>
        <v>0</v>
      </c>
      <c r="J29" s="379">
        <f t="shared" si="3"/>
        <v>0</v>
      </c>
    </row>
    <row r="30" spans="2:10">
      <c r="B30" s="799">
        <f>+PSSA3_14001!A30</f>
        <v>0</v>
      </c>
      <c r="C30" s="800"/>
      <c r="D30" s="465" t="str">
        <f>+PSSA3_8101!C30</f>
        <v>depreciation</v>
      </c>
      <c r="E30" s="374">
        <f>+PSSA3_14001!D30+PSSA3_14002!D30+PSSA3_14003!D30</f>
        <v>0</v>
      </c>
      <c r="F30" s="393">
        <f>+PSSA3_14001!E30</f>
        <v>0</v>
      </c>
      <c r="G30" s="374">
        <f>+PSSA3_14001!F30+PSSA3_14002!F30+PSSA3_14003!F30</f>
        <v>0</v>
      </c>
      <c r="H30" s="374">
        <f>+PSSA3_14001!G30+PSSA3_14002!G30+PSSA3_14003!G30</f>
        <v>0</v>
      </c>
      <c r="I30" s="374">
        <f>+PSSA3_14001!H30+PSSA3_14002!H30+PSSA3_14003!H30</f>
        <v>0</v>
      </c>
      <c r="J30" s="379">
        <f t="shared" si="3"/>
        <v>0</v>
      </c>
    </row>
    <row r="31" spans="2:10">
      <c r="B31" s="799">
        <f>+PSSA3_14001!A31</f>
        <v>0</v>
      </c>
      <c r="C31" s="800"/>
      <c r="D31" s="465" t="str">
        <f>+PSSA3_8101!C31</f>
        <v>depreciation</v>
      </c>
      <c r="E31" s="374">
        <f>+PSSA3_14001!D31+PSSA3_14002!D31+PSSA3_14003!D31</f>
        <v>0</v>
      </c>
      <c r="F31" s="393">
        <f>+PSSA3_14001!E31</f>
        <v>0</v>
      </c>
      <c r="G31" s="374">
        <f>+PSSA3_14001!F31+PSSA3_14002!F31+PSSA3_14003!F31</f>
        <v>0</v>
      </c>
      <c r="H31" s="374">
        <f>+PSSA3_14001!G31+PSSA3_14002!G31+PSSA3_14003!G31</f>
        <v>0</v>
      </c>
      <c r="I31" s="374">
        <f>+PSSA3_14001!H31+PSSA3_14002!H31+PSSA3_14003!H31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398"/>
      <c r="H32" s="405"/>
      <c r="I32" s="398"/>
      <c r="J32" s="379" t="s">
        <v>44</v>
      </c>
    </row>
    <row r="33" spans="2:14">
      <c r="B33" s="344" t="s">
        <v>38</v>
      </c>
      <c r="C33" s="349"/>
      <c r="D33" s="390"/>
      <c r="E33" s="390"/>
      <c r="F33" s="383"/>
      <c r="G33" s="406">
        <f>SUM(G26:G32)</f>
        <v>0</v>
      </c>
      <c r="H33" s="407">
        <f>SUM(H26:H32)</f>
        <v>0</v>
      </c>
      <c r="I33" s="407">
        <f>SUM(I26:I32)</f>
        <v>0</v>
      </c>
      <c r="J33" s="408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09"/>
      <c r="H34" s="410"/>
      <c r="I34" s="396"/>
      <c r="J34" s="411"/>
      <c r="K34" s="53"/>
    </row>
    <row r="35" spans="2:14">
      <c r="B35" s="334" t="s">
        <v>19</v>
      </c>
      <c r="C35" s="336"/>
      <c r="D35" s="374">
        <f>+PSSA3_14001!C35+PSSA3_14002!C35+PSSA3_14003!C35</f>
        <v>0</v>
      </c>
      <c r="E35" s="412">
        <f>+PSSA3_14001!D35</f>
        <v>0</v>
      </c>
      <c r="F35" s="374">
        <f>+PSSA3_14001!E35+PSSA3_14002!E35+PSSA3_14003!E35</f>
        <v>0</v>
      </c>
      <c r="G35" s="374">
        <f>+PSSA3_14001!F35+PSSA3_14002!F35+PSSA3_14003!F35</f>
        <v>0</v>
      </c>
      <c r="H35" s="468">
        <f>+PSSA3_14001!G35+PSSA3_14002!G35+PSSA3_14003!G35</f>
        <v>0</v>
      </c>
      <c r="I35" s="468">
        <f>+PSSA3_14001!H35+PSSA3_14002!H35+PSSA3_14003!H35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374">
        <f>+PSSA3_14001!C36+PSSA3_14002!C36+PSSA3_14003!C36</f>
        <v>0</v>
      </c>
      <c r="E36" s="412">
        <f>+PSSA3_14001!D36</f>
        <v>0</v>
      </c>
      <c r="F36" s="374">
        <f>+PSSA3_14001!E36+PSSA3_14002!E36+PSSA3_14003!E36</f>
        <v>0</v>
      </c>
      <c r="G36" s="374">
        <f>+PSSA3_14001!F36+PSSA3_14002!F36+PSSA3_14003!F36</f>
        <v>0</v>
      </c>
      <c r="H36" s="468">
        <f>+PSSA3_14001!G36+PSSA3_14002!G36+PSSA3_14003!G36</f>
        <v>0</v>
      </c>
      <c r="I36" s="468">
        <f>+PSSA3_14001!H36+PSSA3_14002!H36+PSSA3_14003!H36</f>
        <v>0</v>
      </c>
      <c r="J36" s="379">
        <f t="shared" si="4"/>
        <v>0</v>
      </c>
    </row>
    <row r="37" spans="2:14">
      <c r="B37" s="341" t="s">
        <v>21</v>
      </c>
      <c r="C37" s="413"/>
      <c r="D37" s="374">
        <f>+PSSA3_14001!C37+PSSA3_14002!C37+PSSA3_14003!C37</f>
        <v>0</v>
      </c>
      <c r="E37" s="412">
        <f>+PSSA3_14001!D37</f>
        <v>0</v>
      </c>
      <c r="F37" s="374">
        <f>+PSSA3_14001!E37+PSSA3_14002!E37+PSSA3_14003!E37</f>
        <v>0</v>
      </c>
      <c r="G37" s="374">
        <f>+PSSA3_14001!F37+PSSA3_14002!F37+PSSA3_14003!F37</f>
        <v>0</v>
      </c>
      <c r="H37" s="468">
        <f>+PSSA3_14001!G37+PSSA3_14002!G37+PSSA3_14003!G37</f>
        <v>0</v>
      </c>
      <c r="I37" s="468">
        <f>+PSSA3_14001!H37+PSSA3_14002!H37+PSSA3_14003!H37</f>
        <v>0</v>
      </c>
      <c r="J37" s="379">
        <f t="shared" si="4"/>
        <v>0</v>
      </c>
    </row>
    <row r="38" spans="2:14">
      <c r="B38" s="341" t="s">
        <v>22</v>
      </c>
      <c r="C38" s="413"/>
      <c r="D38" s="374">
        <f>+PSSA3_14001!C38+PSSA3_14002!C38+PSSA3_14003!C38</f>
        <v>0</v>
      </c>
      <c r="E38" s="412">
        <f>+PSSA3_14001!D38</f>
        <v>0</v>
      </c>
      <c r="F38" s="374">
        <f>+PSSA3_14001!E38+PSSA3_14002!E38+PSSA3_14003!E38</f>
        <v>0</v>
      </c>
      <c r="G38" s="374">
        <f>+PSSA3_14001!F38+PSSA3_14002!F38+PSSA3_14003!F38</f>
        <v>0</v>
      </c>
      <c r="H38" s="468">
        <f>+PSSA3_14001!G38+PSSA3_14002!G38+PSSA3_14003!G38</f>
        <v>0</v>
      </c>
      <c r="I38" s="468">
        <f>+PSSA3_14001!H38+PSSA3_14002!H38+PSSA3_14003!H38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391"/>
    </row>
    <row r="40" spans="2:14">
      <c r="B40" s="341" t="s">
        <v>24</v>
      </c>
      <c r="C40" s="413"/>
      <c r="D40" s="374">
        <f>+PSSA3_14001!C40+PSSA3_14002!C40+PSSA3_14003!C40</f>
        <v>0</v>
      </c>
      <c r="E40" s="412">
        <f>+PSSA3_14001!D40</f>
        <v>0</v>
      </c>
      <c r="F40" s="374">
        <f>+PSSA3_14001!E40+PSSA3_14002!E40+PSSA3_14003!E40</f>
        <v>0</v>
      </c>
      <c r="G40" s="374">
        <f>+PSSA3_14001!F40+PSSA3_14002!F40+PSSA3_14003!F40</f>
        <v>0</v>
      </c>
      <c r="H40" s="468">
        <f>+PSSA3_14001!G40+PSSA3_14002!G40+PSSA3_14003!G40</f>
        <v>0</v>
      </c>
      <c r="I40" s="468">
        <f>+PSSA3_14001!H40+PSSA3_14002!H40+PSSA3_14003!H40</f>
        <v>0</v>
      </c>
      <c r="J40" s="379">
        <f t="shared" si="4"/>
        <v>0</v>
      </c>
    </row>
    <row r="41" spans="2:14">
      <c r="B41" s="341" t="s">
        <v>25</v>
      </c>
      <c r="C41" s="413"/>
      <c r="D41" s="374">
        <f>+PSSA3_14001!C41+PSSA3_14002!C41+PSSA3_14003!C41</f>
        <v>0</v>
      </c>
      <c r="E41" s="412">
        <f>+PSSA3_14001!D41</f>
        <v>0</v>
      </c>
      <c r="F41" s="374">
        <f>+PSSA3_14001!E41+PSSA3_14002!E41+PSSA3_14003!E41</f>
        <v>0</v>
      </c>
      <c r="G41" s="374">
        <f>+PSSA3_14001!F41+PSSA3_14002!F41+PSSA3_14003!F41</f>
        <v>0</v>
      </c>
      <c r="H41" s="468">
        <f>+PSSA3_14001!G41+PSSA3_14002!G41+PSSA3_14003!G41</f>
        <v>0</v>
      </c>
      <c r="I41" s="468">
        <f>+PSSA3_14001!H41+PSSA3_14002!H41+PSSA3_14003!H41</f>
        <v>0</v>
      </c>
      <c r="J41" s="379">
        <f t="shared" si="4"/>
        <v>0</v>
      </c>
    </row>
    <row r="42" spans="2:14">
      <c r="B42" s="341" t="s">
        <v>26</v>
      </c>
      <c r="C42" s="413"/>
      <c r="D42" s="374">
        <f>+PSSA3_14001!C42+PSSA3_14002!C42+PSSA3_14003!C42</f>
        <v>0</v>
      </c>
      <c r="E42" s="412">
        <f>+PSSA3_14001!D42</f>
        <v>0</v>
      </c>
      <c r="F42" s="374">
        <f>+PSSA3_14001!E42+PSSA3_14002!E42+PSSA3_14003!E42</f>
        <v>0</v>
      </c>
      <c r="G42" s="374">
        <f>+PSSA3_14001!F42+PSSA3_14002!F42+PSSA3_14003!F42</f>
        <v>0</v>
      </c>
      <c r="H42" s="468">
        <f>+PSSA3_14001!G42+PSSA3_14002!G42+PSSA3_14003!G42</f>
        <v>0</v>
      </c>
      <c r="I42" s="468">
        <f>+PSSA3_14001!H42+PSSA3_14002!H42+PSSA3_14003!H42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374">
        <f>+PSSA3_14001!C43+PSSA3_14002!C43+PSSA3_14003!C43</f>
        <v>0</v>
      </c>
      <c r="E43" s="412">
        <f>+PSSA3_14001!D43</f>
        <v>0</v>
      </c>
      <c r="F43" s="374">
        <f>+PSSA3_14001!E43+PSSA3_14002!E43+PSSA3_14003!E43</f>
        <v>0</v>
      </c>
      <c r="G43" s="374">
        <f>+PSSA3_14001!F43+PSSA3_14002!F43+PSSA3_14003!F43</f>
        <v>0</v>
      </c>
      <c r="H43" s="468">
        <f>+PSSA3_14001!G43+PSSA3_14002!G43+PSSA3_14003!G43</f>
        <v>0</v>
      </c>
      <c r="I43" s="468">
        <f>+PSSA3_14001!H43+PSSA3_14002!H43+PSSA3_14003!H43</f>
        <v>0</v>
      </c>
      <c r="J43" s="379">
        <f t="shared" si="4"/>
        <v>0</v>
      </c>
    </row>
    <row r="44" spans="2:14">
      <c r="B44" s="341" t="s">
        <v>28</v>
      </c>
      <c r="C44" s="413"/>
      <c r="D44" s="374">
        <f>+PSSA3_14001!C44+PSSA3_14002!C44+PSSA3_14003!C44</f>
        <v>0</v>
      </c>
      <c r="E44" s="412">
        <f>+PSSA3_14001!D44</f>
        <v>0</v>
      </c>
      <c r="F44" s="374">
        <f>+PSSA3_14001!E44+PSSA3_14002!E44+PSSA3_14003!E44</f>
        <v>0</v>
      </c>
      <c r="G44" s="374">
        <f>+PSSA3_14001!F44+PSSA3_14002!F44+PSSA3_14003!F44</f>
        <v>0</v>
      </c>
      <c r="H44" s="468">
        <f>+PSSA3_14001!G44+PSSA3_14002!G44+PSSA3_14003!G44</f>
        <v>0</v>
      </c>
      <c r="I44" s="468">
        <f>+PSSA3_14001!H44+PSSA3_14002!H44+PSSA3_14003!H44</f>
        <v>0</v>
      </c>
      <c r="J44" s="379">
        <f t="shared" si="4"/>
        <v>0</v>
      </c>
    </row>
    <row r="45" spans="2:14">
      <c r="B45" s="341" t="s">
        <v>29</v>
      </c>
      <c r="C45" s="413"/>
      <c r="D45" s="374">
        <f>+PSSA3_14001!C45+PSSA3_14002!C45+PSSA3_14003!C45</f>
        <v>0</v>
      </c>
      <c r="E45" s="412">
        <f>+PSSA3_14001!D45</f>
        <v>0</v>
      </c>
      <c r="F45" s="374">
        <f>+PSSA3_14001!E45+PSSA3_14002!E45+PSSA3_14003!E45</f>
        <v>0</v>
      </c>
      <c r="G45" s="374">
        <f>+PSSA3_14001!F45+PSSA3_14002!F45+PSSA3_14003!F45</f>
        <v>0</v>
      </c>
      <c r="H45" s="468">
        <f>+PSSA3_14001!G45+PSSA3_14002!G45+PSSA3_14003!G45</f>
        <v>0</v>
      </c>
      <c r="I45" s="468">
        <f>+PSSA3_14001!H45+PSSA3_14002!H45+PSSA3_14003!H45</f>
        <v>0</v>
      </c>
      <c r="J45" s="379">
        <f t="shared" si="4"/>
        <v>0</v>
      </c>
    </row>
    <row r="46" spans="2:14">
      <c r="B46" s="344" t="s">
        <v>30</v>
      </c>
      <c r="C46" s="354"/>
      <c r="D46" s="374">
        <f>+PSSA3_14001!C46+PSSA3_14002!C46+PSSA3_14003!C46</f>
        <v>0</v>
      </c>
      <c r="E46" s="412">
        <f>+PSSA3_14001!D46</f>
        <v>0</v>
      </c>
      <c r="F46" s="374">
        <f>+PSSA3_14001!E46+PSSA3_14002!E46+PSSA3_14003!E46</f>
        <v>0</v>
      </c>
      <c r="G46" s="374">
        <f>+PSSA3_14001!F46+PSSA3_14002!F46+PSSA3_14003!F46</f>
        <v>0</v>
      </c>
      <c r="H46" s="468">
        <f>+PSSA3_14001!G46+PSSA3_14002!G46+PSSA3_14003!G46</f>
        <v>0</v>
      </c>
      <c r="I46" s="468">
        <f>+PSSA3_14001!H46+PSSA3_14002!H46+PSSA3_14003!H46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4.25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38.25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374">
        <f>+PSSA3_8101!C50+PSSA3_8102!C50+PSSA3_8103!C50+PSSA3_8104!C50</f>
        <v>0</v>
      </c>
      <c r="E50" s="427" t="str">
        <f>+'[1]PSS-A1_Prime'!G54</f>
        <v>1. LABOUR</v>
      </c>
      <c r="F50" s="428"/>
      <c r="G50" s="374">
        <f>+PSSA3_8101!F50+PSSA3_8102!F50+PSSA3_8103!F50+PSSA3_8104!F50</f>
        <v>0</v>
      </c>
      <c r="H50" s="424"/>
      <c r="I50" s="468">
        <f>+PSSA3_8101!H50+PSSA3_8102!H50+PSSA3_8103!H50+PSSA3_8104!H50</f>
        <v>0</v>
      </c>
      <c r="J50" s="429">
        <f>+G50-I50</f>
        <v>0</v>
      </c>
    </row>
    <row r="51" spans="2:12">
      <c r="B51" s="341" t="s">
        <v>175</v>
      </c>
      <c r="C51" s="413"/>
      <c r="D51" s="374">
        <f>+PSSA3_8101!C51+PSSA3_8102!C51+PSSA3_8103!C51+PSSA3_8104!C51</f>
        <v>0</v>
      </c>
      <c r="E51" s="427">
        <f>+'[1]PSS-A1_Prime'!G55</f>
        <v>0</v>
      </c>
      <c r="F51" s="428"/>
      <c r="G51" s="374">
        <f>+PSSA3_8101!F51+PSSA3_8102!F51+PSSA3_8103!F51+PSSA3_8104!F51</f>
        <v>0</v>
      </c>
      <c r="H51" s="424"/>
      <c r="I51" s="468">
        <f>+PSSA3_8101!H51+PSSA3_8102!H51+PSSA3_8103!H51+PSSA3_8104!H51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70"/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5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24" priority="1" stopIfTrue="1" operator="greaterThan">
      <formula>0</formula>
    </cfRule>
  </conditionalFormatting>
  <hyperlinks>
    <hyperlink ref="E9" location="WBS!A1" display="WP 14000"/>
  </hyperlink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80" zoomScaleNormal="80" workbookViewId="0">
      <selection activeCell="D36" sqref="D36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7.7109375" style="21" customWidth="1"/>
    <col min="6" max="6" width="22.85546875" style="21" customWidth="1"/>
    <col min="7" max="7" width="17.85546875" style="21" customWidth="1"/>
    <col min="8" max="8" width="16" style="21" customWidth="1"/>
    <col min="9" max="9" width="22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257"/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15001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256"/>
      <c r="B12" s="42"/>
      <c r="C12" s="43"/>
      <c r="D12" s="258"/>
      <c r="E12" s="258"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256"/>
      <c r="B13" s="42"/>
      <c r="C13" s="43"/>
      <c r="D13" s="258"/>
      <c r="E13" s="258"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256"/>
      <c r="B14" s="42"/>
      <c r="C14" s="43"/>
      <c r="D14" s="258"/>
      <c r="E14" s="258"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/>
      <c r="B15" s="42"/>
      <c r="C15" s="43"/>
      <c r="D15" s="258"/>
      <c r="E15" s="258"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/>
      <c r="B16" s="42"/>
      <c r="C16" s="43"/>
      <c r="D16" s="258"/>
      <c r="E16" s="258"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/>
      <c r="B17" s="42"/>
      <c r="C17" s="43"/>
      <c r="D17" s="258"/>
      <c r="E17" s="258"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/>
      <c r="B18" s="42"/>
      <c r="C18" s="43"/>
      <c r="D18" s="258"/>
      <c r="E18" s="258"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/>
      <c r="B19" s="42"/>
      <c r="C19" s="43"/>
      <c r="D19" s="258"/>
      <c r="E19" s="258"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/>
      <c r="B20" s="42"/>
      <c r="C20" s="43"/>
      <c r="D20" s="258"/>
      <c r="E20" s="258"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/>
      <c r="B21" s="42"/>
      <c r="C21" s="43"/>
      <c r="D21" s="258"/>
      <c r="E21" s="258"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/>
      <c r="B22" s="42"/>
      <c r="C22" s="43"/>
      <c r="D22" s="258"/>
      <c r="E22" s="258"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/>
      <c r="B23" s="42"/>
      <c r="C23" s="43"/>
      <c r="D23" s="258"/>
      <c r="E23" s="258"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788"/>
      <c r="B26" s="779"/>
      <c r="C26" s="150" t="str">
        <f>+PSSA3_9101!C26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+PSSA3_9101!C27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+PSSA3_9101!C28</f>
        <v>depreciation</v>
      </c>
      <c r="D28" s="164"/>
      <c r="E28" s="164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+PSSA3_9101!C29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+PSSA3_9101!C30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+PSSA3_9101!C31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588"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588"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588"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588"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588"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588"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588"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588"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588"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588"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588"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1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C35" sqref="C35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9.42578125" style="21" customWidth="1"/>
    <col min="6" max="6" width="22.28515625" style="21" customWidth="1"/>
    <col min="7" max="7" width="15.140625" style="21" customWidth="1"/>
    <col min="8" max="8" width="14.42578125" style="21" customWidth="1"/>
    <col min="9" max="9" width="21.285156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+PSSA3_1101!F3</f>
        <v>0</v>
      </c>
      <c r="G3" s="230"/>
      <c r="H3" s="151"/>
      <c r="I3" s="151"/>
    </row>
    <row r="4" spans="1:9" ht="15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1104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+PSSA3_1101!A12</f>
        <v>0</v>
      </c>
      <c r="B12" s="42"/>
      <c r="C12" s="43"/>
      <c r="D12" s="258"/>
      <c r="E12" s="318">
        <f>+PSSA3_1101!E12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>+F12-H12</f>
        <v>0</v>
      </c>
    </row>
    <row r="13" spans="1:9" ht="13.5" customHeight="1">
      <c r="A13" s="577">
        <f>+PSSA3_1101!A13</f>
        <v>0</v>
      </c>
      <c r="B13" s="42"/>
      <c r="C13" s="43"/>
      <c r="D13" s="258"/>
      <c r="E13" s="318">
        <f>+PSSA3_1101!E13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ref="I13:I23" si="2">+F13-H13</f>
        <v>0</v>
      </c>
    </row>
    <row r="14" spans="1:9">
      <c r="A14" s="577">
        <f>+PSSA3_1101!A14</f>
        <v>0</v>
      </c>
      <c r="B14" s="42"/>
      <c r="C14" s="43"/>
      <c r="D14" s="258"/>
      <c r="E14" s="318">
        <f>+PSSA3_1101!E14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+PSSA3_1101!A15</f>
        <v>0</v>
      </c>
      <c r="B15" s="42"/>
      <c r="C15" s="43"/>
      <c r="D15" s="258"/>
      <c r="E15" s="318">
        <f>+PSSA3_1101!E15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+PSSA3_1101!A16</f>
        <v>0</v>
      </c>
      <c r="B16" s="42"/>
      <c r="C16" s="43"/>
      <c r="D16" s="258"/>
      <c r="E16" s="318">
        <f>+PSSA3_1101!E16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+PSSA3_1101!A17</f>
        <v>0</v>
      </c>
      <c r="B17" s="42"/>
      <c r="C17" s="43"/>
      <c r="D17" s="258"/>
      <c r="E17" s="318">
        <f>+PSSA3_1101!E17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+PSSA3_1101!A18</f>
        <v>0</v>
      </c>
      <c r="B18" s="42"/>
      <c r="C18" s="43"/>
      <c r="D18" s="258"/>
      <c r="E18" s="318">
        <f>+PSSA3_1101!E18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+PSSA3_1101!A19</f>
        <v>0</v>
      </c>
      <c r="B19" s="42"/>
      <c r="C19" s="43"/>
      <c r="D19" s="258"/>
      <c r="E19" s="318">
        <f>+PSSA3_1101!E19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+PSSA3_1101!A20</f>
        <v>0</v>
      </c>
      <c r="B20" s="42"/>
      <c r="C20" s="43"/>
      <c r="D20" s="258"/>
      <c r="E20" s="318">
        <f>+PSSA3_1101!E20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+PSSA3_1101!A21</f>
        <v>0</v>
      </c>
      <c r="B21" s="42"/>
      <c r="C21" s="43"/>
      <c r="D21" s="258"/>
      <c r="E21" s="318">
        <f>+PSSA3_1101!E21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+PSSA3_1101!A22</f>
        <v>0</v>
      </c>
      <c r="B22" s="42"/>
      <c r="C22" s="43"/>
      <c r="D22" s="258"/>
      <c r="E22" s="318">
        <f>+PSSA3_1101!E22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+PSSA3_1101!A23</f>
        <v>0</v>
      </c>
      <c r="B23" s="42"/>
      <c r="C23" s="43"/>
      <c r="D23" s="258"/>
      <c r="E23" s="318">
        <f>+PSSA3_1101!E23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5.5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788"/>
      <c r="B26" s="779"/>
      <c r="C26" s="150" t="str">
        <f>+PSSA3_1101!C26</f>
        <v>depreciation</v>
      </c>
      <c r="D26" s="164"/>
      <c r="E26" s="579">
        <v>100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+PSSA3_1101!C27</f>
        <v>depreciation</v>
      </c>
      <c r="D27" s="164"/>
      <c r="E27" s="579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+PSSA3_1101!C28</f>
        <v>depreciation</v>
      </c>
      <c r="D28" s="164"/>
      <c r="E28" s="579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+PSSA3_1101!C29</f>
        <v>depreciation</v>
      </c>
      <c r="D29" s="164"/>
      <c r="E29" s="579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+PSSA3_1101!C30</f>
        <v>depreciation</v>
      </c>
      <c r="D30" s="164"/>
      <c r="E30" s="579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+PSSA3_1101!C31</f>
        <v>depreciation</v>
      </c>
      <c r="D31" s="164"/>
      <c r="E31" s="579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77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9" orientation="portrait" r:id="rId1"/>
  <headerFooter alignWithMargins="0">
    <oddFooter>Pagina &amp;P&amp;R&amp;F</oddFooter>
  </headerFooter>
  <drawing r:id="rId2"/>
  <legacyDrawing r:id="rId3"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80" zoomScaleNormal="80" workbookViewId="0">
      <selection activeCell="J41" sqref="J41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7.7109375" style="21" customWidth="1"/>
    <col min="6" max="6" width="22.85546875" style="21" customWidth="1"/>
    <col min="7" max="7" width="17.85546875" style="21" customWidth="1"/>
    <col min="8" max="8" width="16" style="21" customWidth="1"/>
    <col min="9" max="9" width="22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+PSSA3_15001!F3</f>
        <v>0</v>
      </c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15002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1">
        <f>+PSSA3_15001!A12</f>
        <v>0</v>
      </c>
      <c r="B12" s="42"/>
      <c r="C12" s="43"/>
      <c r="D12" s="258"/>
      <c r="E12" s="318">
        <f>+PSSA3_15001!E12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1">
        <f>+PSSA3_15001!A13</f>
        <v>0</v>
      </c>
      <c r="B13" s="42"/>
      <c r="C13" s="43"/>
      <c r="D13" s="258"/>
      <c r="E13" s="318">
        <f>+PSSA3_15001!E13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1">
        <f>+PSSA3_15001!A14</f>
        <v>0</v>
      </c>
      <c r="B14" s="42"/>
      <c r="C14" s="43"/>
      <c r="D14" s="258"/>
      <c r="E14" s="318">
        <f>+PSSA3_15001!E14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1">
        <f>+PSSA3_15001!A15</f>
        <v>0</v>
      </c>
      <c r="B15" s="42"/>
      <c r="C15" s="43"/>
      <c r="D15" s="258"/>
      <c r="E15" s="318">
        <f>+PSSA3_15001!E15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1">
        <f>+PSSA3_15001!A16</f>
        <v>0</v>
      </c>
      <c r="B16" s="42"/>
      <c r="C16" s="43"/>
      <c r="D16" s="258"/>
      <c r="E16" s="318">
        <f>+PSSA3_15001!E16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1">
        <f>+PSSA3_15001!A17</f>
        <v>0</v>
      </c>
      <c r="B17" s="42"/>
      <c r="C17" s="43"/>
      <c r="D17" s="258"/>
      <c r="E17" s="318">
        <f>+PSSA3_15001!E17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1">
        <f>+PSSA3_15001!A18</f>
        <v>0</v>
      </c>
      <c r="B18" s="42"/>
      <c r="C18" s="43"/>
      <c r="D18" s="258"/>
      <c r="E18" s="318">
        <f>+PSSA3_15001!E18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1">
        <f>+PSSA3_15001!A19</f>
        <v>0</v>
      </c>
      <c r="B19" s="42"/>
      <c r="C19" s="43"/>
      <c r="D19" s="258"/>
      <c r="E19" s="318">
        <f>+PSSA3_15001!E19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1">
        <f>+PSSA3_15001!A20</f>
        <v>0</v>
      </c>
      <c r="B20" s="42"/>
      <c r="C20" s="43"/>
      <c r="D20" s="258"/>
      <c r="E20" s="318">
        <f>+PSSA3_15001!E20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1">
        <f>+PSSA3_15001!A21</f>
        <v>0</v>
      </c>
      <c r="B21" s="42"/>
      <c r="C21" s="43"/>
      <c r="D21" s="258"/>
      <c r="E21" s="318">
        <f>+PSSA3_15001!E21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1">
        <f>+PSSA3_15001!A22</f>
        <v>0</v>
      </c>
      <c r="B22" s="42"/>
      <c r="C22" s="43"/>
      <c r="D22" s="258"/>
      <c r="E22" s="318">
        <f>+PSSA3_15001!E22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1">
        <f>+PSSA3_15001!A23</f>
        <v>0</v>
      </c>
      <c r="B23" s="42"/>
      <c r="C23" s="43"/>
      <c r="D23" s="258"/>
      <c r="E23" s="318">
        <f>+PSSA3_15001!E23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801">
        <f>+PSSA3_15001!A26</f>
        <v>0</v>
      </c>
      <c r="B26" s="802"/>
      <c r="C26" s="150" t="str">
        <f>+PSSA3_9101!C26</f>
        <v>depreciation</v>
      </c>
      <c r="D26" s="164"/>
      <c r="E26" s="579">
        <f>+PSSA3_15001!E26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801"/>
      <c r="B27" s="802"/>
      <c r="C27" s="150" t="str">
        <f>+PSSA3_9101!C27</f>
        <v>depreciation</v>
      </c>
      <c r="D27" s="164"/>
      <c r="E27" s="579">
        <f>+PSSA3_15001!E27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801"/>
      <c r="B28" s="802"/>
      <c r="C28" s="150" t="str">
        <f>+PSSA3_9101!C28</f>
        <v>depreciation</v>
      </c>
      <c r="D28" s="164"/>
      <c r="E28" s="579">
        <f>+PSSA3_15001!E28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801"/>
      <c r="B29" s="802"/>
      <c r="C29" s="150" t="str">
        <f>+PSSA3_9101!C29</f>
        <v>depreciation</v>
      </c>
      <c r="D29" s="164"/>
      <c r="E29" s="579">
        <f>+PSSA3_15001!E29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801"/>
      <c r="B30" s="802"/>
      <c r="C30" s="150" t="str">
        <f>+PSSA3_9101!C30</f>
        <v>depreciation</v>
      </c>
      <c r="D30" s="164"/>
      <c r="E30" s="579">
        <f>+PSSA3_15001!E30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801"/>
      <c r="B31" s="802"/>
      <c r="C31" s="150" t="str">
        <f>+PSSA3_9101!C31</f>
        <v>depreciation</v>
      </c>
      <c r="D31" s="164"/>
      <c r="E31" s="579">
        <f>+PSSA3_15001!E31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+PSSA3_15001!D35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+PSSA3_15001!D36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+PSSA3_15001!D37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+PSSA3_15001!D38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+PSSA3_15001!D40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+PSSA3_15001!D41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+PSSA3_15001!D42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+PSSA3_15001!D43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+PSSA3_15001!D44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+PSSA3_15001!D45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+PSSA3_15001!D46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23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80" zoomScaleNormal="80" workbookViewId="0">
      <selection activeCell="J41" sqref="J41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7.7109375" style="21" customWidth="1"/>
    <col min="6" max="6" width="22.85546875" style="21" customWidth="1"/>
    <col min="7" max="7" width="17.85546875" style="21" customWidth="1"/>
    <col min="8" max="8" width="16" style="21" customWidth="1"/>
    <col min="9" max="9" width="22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+PSSA3_15001!F3</f>
        <v>0</v>
      </c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 ht="14.25">
      <c r="A9" s="197"/>
      <c r="B9" s="25"/>
      <c r="C9" s="133" t="s">
        <v>98</v>
      </c>
      <c r="D9" s="604">
        <v>15003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1">
        <f>+PSSA3_15001!A12</f>
        <v>0</v>
      </c>
      <c r="B12" s="42"/>
      <c r="C12" s="43"/>
      <c r="D12" s="258"/>
      <c r="E12" s="318">
        <f>+PSSA3_15001!E12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1">
        <f>+PSSA3_15001!A13</f>
        <v>0</v>
      </c>
      <c r="B13" s="42"/>
      <c r="C13" s="43"/>
      <c r="D13" s="258"/>
      <c r="E13" s="318">
        <f>+PSSA3_15001!E13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1">
        <f>+PSSA3_15001!A14</f>
        <v>0</v>
      </c>
      <c r="B14" s="42"/>
      <c r="C14" s="43"/>
      <c r="D14" s="258"/>
      <c r="E14" s="318">
        <f>+PSSA3_15001!E14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1">
        <f>+PSSA3_15001!A15</f>
        <v>0</v>
      </c>
      <c r="B15" s="42"/>
      <c r="C15" s="43"/>
      <c r="D15" s="258"/>
      <c r="E15" s="318">
        <f>+PSSA3_15001!E15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1">
        <f>+PSSA3_15001!A16</f>
        <v>0</v>
      </c>
      <c r="B16" s="42"/>
      <c r="C16" s="43"/>
      <c r="D16" s="258"/>
      <c r="E16" s="318">
        <f>+PSSA3_15001!E16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1">
        <f>+PSSA3_15001!A17</f>
        <v>0</v>
      </c>
      <c r="B17" s="42"/>
      <c r="C17" s="43"/>
      <c r="D17" s="258"/>
      <c r="E17" s="318">
        <f>+PSSA3_15001!E17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1">
        <f>+PSSA3_15001!A18</f>
        <v>0</v>
      </c>
      <c r="B18" s="42"/>
      <c r="C18" s="43"/>
      <c r="D18" s="258"/>
      <c r="E18" s="318">
        <f>+PSSA3_15001!E18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1">
        <f>+PSSA3_15001!A19</f>
        <v>0</v>
      </c>
      <c r="B19" s="42"/>
      <c r="C19" s="43"/>
      <c r="D19" s="258"/>
      <c r="E19" s="318">
        <f>+PSSA3_15001!E19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1">
        <f>+PSSA3_15001!A20</f>
        <v>0</v>
      </c>
      <c r="B20" s="42"/>
      <c r="C20" s="43"/>
      <c r="D20" s="258"/>
      <c r="E20" s="318">
        <f>+PSSA3_15001!E20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1">
        <f>+PSSA3_15001!A21</f>
        <v>0</v>
      </c>
      <c r="B21" s="42"/>
      <c r="C21" s="43"/>
      <c r="D21" s="258"/>
      <c r="E21" s="318">
        <f>+PSSA3_15001!E21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1">
        <f>+PSSA3_15001!A22</f>
        <v>0</v>
      </c>
      <c r="B22" s="42"/>
      <c r="C22" s="43"/>
      <c r="D22" s="258"/>
      <c r="E22" s="318">
        <f>+PSSA3_15001!E22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1">
        <f>+PSSA3_15001!A23</f>
        <v>0</v>
      </c>
      <c r="B23" s="42"/>
      <c r="C23" s="43"/>
      <c r="D23" s="258"/>
      <c r="E23" s="318">
        <f>+PSSA3_15001!E23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801">
        <f>+PSSA3_15001!A26</f>
        <v>0</v>
      </c>
      <c r="B26" s="802"/>
      <c r="C26" s="150" t="str">
        <f>+PSSA3_9101!C26</f>
        <v>depreciation</v>
      </c>
      <c r="D26" s="164"/>
      <c r="E26" s="579">
        <f>+PSSA3_15001!E26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801"/>
      <c r="B27" s="802"/>
      <c r="C27" s="150" t="str">
        <f>+PSSA3_9101!C27</f>
        <v>depreciation</v>
      </c>
      <c r="D27" s="164"/>
      <c r="E27" s="579">
        <f>+PSSA3_15001!E27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801"/>
      <c r="B28" s="802"/>
      <c r="C28" s="150" t="str">
        <f>+PSSA3_9101!C28</f>
        <v>depreciation</v>
      </c>
      <c r="D28" s="164"/>
      <c r="E28" s="579">
        <f>+PSSA3_15001!E28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801"/>
      <c r="B29" s="802"/>
      <c r="C29" s="150" t="str">
        <f>+PSSA3_9101!C29</f>
        <v>depreciation</v>
      </c>
      <c r="D29" s="164"/>
      <c r="E29" s="579">
        <f>+PSSA3_15001!E29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801"/>
      <c r="B30" s="802"/>
      <c r="C30" s="150" t="str">
        <f>+PSSA3_9101!C30</f>
        <v>depreciation</v>
      </c>
      <c r="D30" s="164"/>
      <c r="E30" s="579">
        <f>+PSSA3_15001!E30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801"/>
      <c r="B31" s="802"/>
      <c r="C31" s="150" t="str">
        <f>+PSSA3_9101!C31</f>
        <v>depreciation</v>
      </c>
      <c r="D31" s="164"/>
      <c r="E31" s="579">
        <f>+PSSA3_15001!E31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+PSSA3_15001!D35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+PSSA3_15001!D36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+PSSA3_15001!D37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+PSSA3_15001!D38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+PSSA3_15001!D40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+PSSA3_15001!D41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+PSSA3_15001!D42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+PSSA3_15001!D43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+PSSA3_15001!D44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+PSSA3_15001!D45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+PSSA3_15001!D46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22" priority="1" stopIfTrue="1" operator="greaterThan">
      <formula>0</formula>
    </cfRule>
  </conditionalFormatting>
  <hyperlinks>
    <hyperlink ref="D1" location="'WBS Grafica'!A1" display="RITORNA A WBS GRAFICA"/>
    <hyperlink ref="D9" location="RIEPILOGO!Area_stampa" display="RIEPILOGO!Area_stampa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topLeftCell="B4" zoomScale="80" zoomScaleNormal="80" workbookViewId="0">
      <selection activeCell="E9" sqref="E9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+Progetto!E9</f>
        <v>0</v>
      </c>
      <c r="D3" s="335"/>
      <c r="E3" s="336"/>
      <c r="F3" s="337" t="s">
        <v>43</v>
      </c>
      <c r="G3" s="338">
        <f>+PSSA3_15001!F3</f>
        <v>0</v>
      </c>
      <c r="H3" s="339"/>
      <c r="I3" s="335"/>
      <c r="J3" s="340"/>
    </row>
    <row r="4" spans="2:10">
      <c r="B4" s="299" t="s">
        <v>147</v>
      </c>
      <c r="C4" s="302">
        <f>+Progetto!E10</f>
        <v>0</v>
      </c>
      <c r="D4" s="342" t="s">
        <v>169</v>
      </c>
      <c r="E4" s="343"/>
      <c r="F4" s="24" t="s">
        <v>3</v>
      </c>
      <c r="G4" s="790"/>
      <c r="H4" s="791"/>
      <c r="I4" s="791"/>
      <c r="J4" s="792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790"/>
      <c r="H5" s="791"/>
      <c r="I5" s="791"/>
      <c r="J5" s="792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793"/>
      <c r="F7" s="794"/>
      <c r="G7" s="794"/>
      <c r="H7" s="794"/>
      <c r="I7" s="794"/>
      <c r="J7" s="795"/>
    </row>
    <row r="8" spans="2:10">
      <c r="B8" s="351"/>
      <c r="C8" s="352"/>
      <c r="D8" s="353"/>
      <c r="E8" s="796"/>
      <c r="F8" s="797"/>
      <c r="G8" s="797"/>
      <c r="H8" s="797"/>
      <c r="I8" s="797"/>
      <c r="J8" s="798"/>
    </row>
    <row r="9" spans="2:10">
      <c r="B9" s="344"/>
      <c r="C9" s="346"/>
      <c r="D9" s="354"/>
      <c r="E9" s="605" t="s">
        <v>218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+PSSA3_15001!A12</f>
        <v>0</v>
      </c>
      <c r="C12" s="372"/>
      <c r="D12" s="373"/>
      <c r="E12" s="374">
        <f>+PSSA3_15001!D12+PSSA3_15002!D12+PSSA3_15003!D12</f>
        <v>0</v>
      </c>
      <c r="F12" s="375">
        <f>+PSSA3_15001!E12</f>
        <v>0</v>
      </c>
      <c r="G12" s="376">
        <f>+E12*F12</f>
        <v>0</v>
      </c>
      <c r="H12" s="468">
        <f>+PSSA3_15001!G12+PSSA3_15002!G12+PSSA3_15003!G12</f>
        <v>0</v>
      </c>
      <c r="I12" s="378">
        <f>+H12*F12</f>
        <v>0</v>
      </c>
      <c r="J12" s="379">
        <f>+G12-I12</f>
        <v>0</v>
      </c>
    </row>
    <row r="13" spans="2:10">
      <c r="B13" s="465">
        <f>+PSSA3_15001!A13</f>
        <v>0</v>
      </c>
      <c r="C13" s="372"/>
      <c r="D13" s="373"/>
      <c r="E13" s="374">
        <f>+PSSA3_15001!D13+PSSA3_15002!D13+PSSA3_15003!D13</f>
        <v>0</v>
      </c>
      <c r="F13" s="375">
        <f>+PSSA3_15001!E13</f>
        <v>0</v>
      </c>
      <c r="G13" s="376">
        <f t="shared" ref="G13:G23" si="0">+E13*F13</f>
        <v>0</v>
      </c>
      <c r="H13" s="468">
        <f>+PSSA3_15001!G13+PSSA3_15002!G13+PSSA3_15003!G13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+PSSA3_15001!A14</f>
        <v>0</v>
      </c>
      <c r="C14" s="372"/>
      <c r="D14" s="373"/>
      <c r="E14" s="374">
        <f>+PSSA3_15001!D14+PSSA3_15002!D14+PSSA3_15003!D14</f>
        <v>0</v>
      </c>
      <c r="F14" s="375">
        <f>+PSSA3_15001!E14</f>
        <v>0</v>
      </c>
      <c r="G14" s="376">
        <f t="shared" si="0"/>
        <v>0</v>
      </c>
      <c r="H14" s="468">
        <f>+PSSA3_15001!G14+PSSA3_15002!G14+PSSA3_15003!G14</f>
        <v>0</v>
      </c>
      <c r="I14" s="378">
        <f t="shared" si="1"/>
        <v>0</v>
      </c>
      <c r="J14" s="379">
        <f t="shared" si="2"/>
        <v>0</v>
      </c>
    </row>
    <row r="15" spans="2:10">
      <c r="B15" s="465">
        <f>+PSSA3_15001!A15</f>
        <v>0</v>
      </c>
      <c r="C15" s="372"/>
      <c r="D15" s="373"/>
      <c r="E15" s="374">
        <f>+PSSA3_15001!D15+PSSA3_15002!D15+PSSA3_15003!D15</f>
        <v>0</v>
      </c>
      <c r="F15" s="375">
        <f>+PSSA3_15001!E15</f>
        <v>0</v>
      </c>
      <c r="G15" s="376">
        <f t="shared" si="0"/>
        <v>0</v>
      </c>
      <c r="H15" s="468">
        <f>+PSSA3_15001!G15+PSSA3_15002!G15+PSSA3_15003!G15</f>
        <v>0</v>
      </c>
      <c r="I15" s="378">
        <f t="shared" si="1"/>
        <v>0</v>
      </c>
      <c r="J15" s="379">
        <f t="shared" si="2"/>
        <v>0</v>
      </c>
    </row>
    <row r="16" spans="2:10">
      <c r="B16" s="465">
        <f>+PSSA3_15001!A16</f>
        <v>0</v>
      </c>
      <c r="C16" s="372"/>
      <c r="D16" s="373"/>
      <c r="E16" s="374">
        <f>+PSSA3_15001!D16+PSSA3_15002!D16+PSSA3_15003!D16</f>
        <v>0</v>
      </c>
      <c r="F16" s="375">
        <f>+PSSA3_15001!E16</f>
        <v>0</v>
      </c>
      <c r="G16" s="376">
        <f t="shared" si="0"/>
        <v>0</v>
      </c>
      <c r="H16" s="468">
        <f>+PSSA3_15001!G16+PSSA3_15002!G16+PSSA3_15003!G16</f>
        <v>0</v>
      </c>
      <c r="I16" s="378">
        <f t="shared" si="1"/>
        <v>0</v>
      </c>
      <c r="J16" s="379">
        <f t="shared" si="2"/>
        <v>0</v>
      </c>
    </row>
    <row r="17" spans="2:10">
      <c r="B17" s="465">
        <f>+PSSA3_15001!A17</f>
        <v>0</v>
      </c>
      <c r="C17" s="372"/>
      <c r="D17" s="373"/>
      <c r="E17" s="374">
        <f>+PSSA3_15001!D17+PSSA3_15002!D17+PSSA3_15003!D17</f>
        <v>0</v>
      </c>
      <c r="F17" s="375">
        <f>+PSSA3_15001!E17</f>
        <v>0</v>
      </c>
      <c r="G17" s="376">
        <f t="shared" si="0"/>
        <v>0</v>
      </c>
      <c r="H17" s="468">
        <f>+PSSA3_15001!G17+PSSA3_15002!G17+PSSA3_15003!G17</f>
        <v>0</v>
      </c>
      <c r="I17" s="378">
        <f t="shared" si="1"/>
        <v>0</v>
      </c>
      <c r="J17" s="379">
        <f t="shared" si="2"/>
        <v>0</v>
      </c>
    </row>
    <row r="18" spans="2:10">
      <c r="B18" s="465">
        <f>+PSSA3_15001!A18</f>
        <v>0</v>
      </c>
      <c r="C18" s="372"/>
      <c r="D18" s="373"/>
      <c r="E18" s="374">
        <f>+PSSA3_15001!D18+PSSA3_15002!D18+PSSA3_15003!D18</f>
        <v>0</v>
      </c>
      <c r="F18" s="375">
        <f>+PSSA3_15001!E18</f>
        <v>0</v>
      </c>
      <c r="G18" s="376">
        <f t="shared" si="0"/>
        <v>0</v>
      </c>
      <c r="H18" s="468">
        <f>+PSSA3_15001!G18+PSSA3_15002!G18+PSSA3_15003!G18</f>
        <v>0</v>
      </c>
      <c r="I18" s="378">
        <f t="shared" si="1"/>
        <v>0</v>
      </c>
      <c r="J18" s="379">
        <f t="shared" si="2"/>
        <v>0</v>
      </c>
    </row>
    <row r="19" spans="2:10">
      <c r="B19" s="465">
        <f>+PSSA3_15001!A19</f>
        <v>0</v>
      </c>
      <c r="C19" s="372"/>
      <c r="D19" s="373"/>
      <c r="E19" s="374">
        <f>+PSSA3_15001!D19+PSSA3_15002!D19+PSSA3_15003!D19</f>
        <v>0</v>
      </c>
      <c r="F19" s="375">
        <f>+PSSA3_15001!E19</f>
        <v>0</v>
      </c>
      <c r="G19" s="376">
        <f t="shared" si="0"/>
        <v>0</v>
      </c>
      <c r="H19" s="468">
        <f>+PSSA3_15001!G19+PSSA3_15002!G19+PSSA3_15003!G19</f>
        <v>0</v>
      </c>
      <c r="I19" s="378">
        <f t="shared" si="1"/>
        <v>0</v>
      </c>
      <c r="J19" s="379">
        <f t="shared" si="2"/>
        <v>0</v>
      </c>
    </row>
    <row r="20" spans="2:10">
      <c r="B20" s="465">
        <f>+PSSA3_15001!A20</f>
        <v>0</v>
      </c>
      <c r="C20" s="372"/>
      <c r="D20" s="373"/>
      <c r="E20" s="374">
        <f>+PSSA3_15001!D20+PSSA3_15002!D20+PSSA3_15003!D20</f>
        <v>0</v>
      </c>
      <c r="F20" s="375">
        <f>+PSSA3_15001!E20</f>
        <v>0</v>
      </c>
      <c r="G20" s="376">
        <f t="shared" si="0"/>
        <v>0</v>
      </c>
      <c r="H20" s="468">
        <f>+PSSA3_15001!G20+PSSA3_15002!G20+PSSA3_15003!G20</f>
        <v>0</v>
      </c>
      <c r="I20" s="378">
        <f t="shared" si="1"/>
        <v>0</v>
      </c>
      <c r="J20" s="379">
        <f t="shared" si="2"/>
        <v>0</v>
      </c>
    </row>
    <row r="21" spans="2:10">
      <c r="B21" s="465">
        <f>+PSSA3_15001!A21</f>
        <v>0</v>
      </c>
      <c r="C21" s="372"/>
      <c r="D21" s="373"/>
      <c r="E21" s="374">
        <f>+PSSA3_15001!D21+PSSA3_15002!D21+PSSA3_15003!D21</f>
        <v>0</v>
      </c>
      <c r="F21" s="375">
        <f>+PSSA3_15001!E21</f>
        <v>0</v>
      </c>
      <c r="G21" s="376">
        <f t="shared" si="0"/>
        <v>0</v>
      </c>
      <c r="H21" s="468">
        <f>+PSSA3_15001!G21+PSSA3_15002!G21+PSSA3_15003!G21</f>
        <v>0</v>
      </c>
      <c r="I21" s="378">
        <f t="shared" si="1"/>
        <v>0</v>
      </c>
      <c r="J21" s="379">
        <f t="shared" si="2"/>
        <v>0</v>
      </c>
    </row>
    <row r="22" spans="2:10">
      <c r="B22" s="465">
        <f>+PSSA3_15001!A22</f>
        <v>0</v>
      </c>
      <c r="C22" s="372"/>
      <c r="D22" s="373"/>
      <c r="E22" s="374">
        <f>+PSSA3_15001!D22+PSSA3_15002!D22+PSSA3_15003!D22</f>
        <v>0</v>
      </c>
      <c r="F22" s="375">
        <f>+PSSA3_15001!E22</f>
        <v>0</v>
      </c>
      <c r="G22" s="376">
        <f t="shared" si="0"/>
        <v>0</v>
      </c>
      <c r="H22" s="468">
        <f>+PSSA3_15001!G22+PSSA3_15002!G22+PSSA3_15003!G22</f>
        <v>0</v>
      </c>
      <c r="I22" s="378">
        <f t="shared" si="1"/>
        <v>0</v>
      </c>
      <c r="J22" s="379">
        <f t="shared" si="2"/>
        <v>0</v>
      </c>
    </row>
    <row r="23" spans="2:10">
      <c r="B23" s="465">
        <f>+PSSA3_15001!A23</f>
        <v>0</v>
      </c>
      <c r="C23" s="372"/>
      <c r="D23" s="373"/>
      <c r="E23" s="374">
        <f>+PSSA3_15001!D23+PSSA3_15002!D23+PSSA3_15003!D23</f>
        <v>0</v>
      </c>
      <c r="F23" s="375">
        <f>+PSSA3_15001!E23</f>
        <v>0</v>
      </c>
      <c r="G23" s="376">
        <f t="shared" si="0"/>
        <v>0</v>
      </c>
      <c r="H23" s="468">
        <f>+PSSA3_15001!G23+PSSA3_15002!G23+PSSA3_15003!G23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799">
        <f>+PSSA3_15001!A26</f>
        <v>0</v>
      </c>
      <c r="C26" s="800"/>
      <c r="D26" s="465" t="str">
        <f>+PSSA3_8101!C26</f>
        <v>depreciation</v>
      </c>
      <c r="E26" s="374">
        <f>+PSSA3_15001!D26+PSSA3_15002!D26+PSSA3_15003!D26</f>
        <v>0</v>
      </c>
      <c r="F26" s="393">
        <f>+PSSA3_15001!E26</f>
        <v>0</v>
      </c>
      <c r="G26" s="374">
        <f>+PSSA3_15001!F26+PSSA3_15002!F26+PSSA3_15003!F26</f>
        <v>0</v>
      </c>
      <c r="H26" s="374">
        <f>+PSSA3_15001!G26+PSSA3_15002!G26+PSSA3_15003!G26</f>
        <v>0</v>
      </c>
      <c r="I26" s="374">
        <f>+PSSA3_15001!H26+PSSA3_15002!H26+PSSA3_15003!H26</f>
        <v>0</v>
      </c>
      <c r="J26" s="379">
        <f t="shared" ref="J26:J31" si="3">+G26-I26</f>
        <v>0</v>
      </c>
    </row>
    <row r="27" spans="2:10">
      <c r="B27" s="799">
        <f>+PSSA3_15001!A27</f>
        <v>0</v>
      </c>
      <c r="C27" s="800"/>
      <c r="D27" s="465" t="str">
        <f>+PSSA3_8101!C27</f>
        <v>depreciation</v>
      </c>
      <c r="E27" s="374">
        <f>+PSSA3_15001!D27+PSSA3_15002!D27+PSSA3_15003!D27</f>
        <v>0</v>
      </c>
      <c r="F27" s="393">
        <f>+PSSA3_15001!E27</f>
        <v>0</v>
      </c>
      <c r="G27" s="374">
        <f>+PSSA3_15001!F27+PSSA3_15002!F27+PSSA3_15003!F27</f>
        <v>0</v>
      </c>
      <c r="H27" s="374">
        <f>+PSSA3_15001!G27+PSSA3_15002!G27+PSSA3_15003!G27</f>
        <v>0</v>
      </c>
      <c r="I27" s="374">
        <f>+PSSA3_15001!H27+PSSA3_15002!H27+PSSA3_15003!H27</f>
        <v>0</v>
      </c>
      <c r="J27" s="379">
        <f t="shared" si="3"/>
        <v>0</v>
      </c>
    </row>
    <row r="28" spans="2:10">
      <c r="B28" s="799">
        <f>+PSSA3_15001!A28</f>
        <v>0</v>
      </c>
      <c r="C28" s="800"/>
      <c r="D28" s="465" t="str">
        <f>+PSSA3_8101!C28</f>
        <v>depreciation</v>
      </c>
      <c r="E28" s="374">
        <f>+PSSA3_15001!D28+PSSA3_15002!D28+PSSA3_15003!D28</f>
        <v>0</v>
      </c>
      <c r="F28" s="393">
        <f>+PSSA3_15001!E28</f>
        <v>0</v>
      </c>
      <c r="G28" s="374">
        <f>+PSSA3_15001!F28+PSSA3_15002!F28+PSSA3_15003!F28</f>
        <v>0</v>
      </c>
      <c r="H28" s="374">
        <f>+PSSA3_15001!G28+PSSA3_15002!G28+PSSA3_15003!G28</f>
        <v>0</v>
      </c>
      <c r="I28" s="374">
        <f>+PSSA3_15001!H28+PSSA3_15002!H28+PSSA3_15003!H28</f>
        <v>0</v>
      </c>
      <c r="J28" s="379">
        <f t="shared" si="3"/>
        <v>0</v>
      </c>
    </row>
    <row r="29" spans="2:10">
      <c r="B29" s="799">
        <f>+PSSA3_15001!A29</f>
        <v>0</v>
      </c>
      <c r="C29" s="800"/>
      <c r="D29" s="465" t="str">
        <f>+PSSA3_8101!C29</f>
        <v>depreciation</v>
      </c>
      <c r="E29" s="374">
        <f>+PSSA3_15001!D29+PSSA3_15002!D29+PSSA3_15003!D29</f>
        <v>0</v>
      </c>
      <c r="F29" s="393">
        <f>+PSSA3_15001!E29</f>
        <v>0</v>
      </c>
      <c r="G29" s="374">
        <f>+PSSA3_15001!F29+PSSA3_15002!F29+PSSA3_15003!F29</f>
        <v>0</v>
      </c>
      <c r="H29" s="374">
        <f>+PSSA3_15001!G29+PSSA3_15002!G29+PSSA3_15003!G29</f>
        <v>0</v>
      </c>
      <c r="I29" s="374">
        <f>+PSSA3_15001!H29+PSSA3_15002!H29+PSSA3_15003!H29</f>
        <v>0</v>
      </c>
      <c r="J29" s="379">
        <f t="shared" si="3"/>
        <v>0</v>
      </c>
    </row>
    <row r="30" spans="2:10">
      <c r="B30" s="799">
        <f>+PSSA3_15001!A30</f>
        <v>0</v>
      </c>
      <c r="C30" s="800"/>
      <c r="D30" s="465" t="str">
        <f>+PSSA3_8101!C30</f>
        <v>depreciation</v>
      </c>
      <c r="E30" s="374">
        <f>+PSSA3_15001!D30+PSSA3_15002!D30+PSSA3_15003!D30</f>
        <v>0</v>
      </c>
      <c r="F30" s="393">
        <f>+PSSA3_15001!E30</f>
        <v>0</v>
      </c>
      <c r="G30" s="374">
        <f>+PSSA3_15001!F30+PSSA3_15002!F30+PSSA3_15003!F30</f>
        <v>0</v>
      </c>
      <c r="H30" s="374">
        <f>+PSSA3_15001!G30+PSSA3_15002!G30+PSSA3_15003!G30</f>
        <v>0</v>
      </c>
      <c r="I30" s="374">
        <f>+PSSA3_15001!H30+PSSA3_15002!H30+PSSA3_15003!H30</f>
        <v>0</v>
      </c>
      <c r="J30" s="379">
        <f t="shared" si="3"/>
        <v>0</v>
      </c>
    </row>
    <row r="31" spans="2:10">
      <c r="B31" s="799">
        <f>+PSSA3_15001!A31</f>
        <v>0</v>
      </c>
      <c r="C31" s="800"/>
      <c r="D31" s="465" t="str">
        <f>+PSSA3_8101!C31</f>
        <v>depreciation</v>
      </c>
      <c r="E31" s="374">
        <f>+PSSA3_15001!D31+PSSA3_15002!D31+PSSA3_15003!D31</f>
        <v>0</v>
      </c>
      <c r="F31" s="393">
        <f>+PSSA3_15001!E31</f>
        <v>0</v>
      </c>
      <c r="G31" s="374">
        <f>+PSSA3_15001!F31+PSSA3_15002!F31+PSSA3_15003!F31</f>
        <v>0</v>
      </c>
      <c r="H31" s="374">
        <f>+PSSA3_15001!G31+PSSA3_15002!G31+PSSA3_15003!G31</f>
        <v>0</v>
      </c>
      <c r="I31" s="374">
        <f>+PSSA3_15001!H31+PSSA3_15002!H31+PSSA3_15003!H31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398"/>
      <c r="H32" s="405"/>
      <c r="I32" s="398"/>
      <c r="J32" s="379" t="s">
        <v>44</v>
      </c>
    </row>
    <row r="33" spans="2:14">
      <c r="B33" s="344" t="s">
        <v>38</v>
      </c>
      <c r="C33" s="349"/>
      <c r="D33" s="390"/>
      <c r="E33" s="390"/>
      <c r="F33" s="383"/>
      <c r="G33" s="406">
        <f>SUM(G26:G32)</f>
        <v>0</v>
      </c>
      <c r="H33" s="407">
        <f>SUM(H26:H32)</f>
        <v>0</v>
      </c>
      <c r="I33" s="407">
        <f>SUM(I26:I32)</f>
        <v>0</v>
      </c>
      <c r="J33" s="408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09"/>
      <c r="H34" s="410"/>
      <c r="I34" s="396"/>
      <c r="J34" s="411"/>
      <c r="K34" s="53"/>
    </row>
    <row r="35" spans="2:14">
      <c r="B35" s="334" t="s">
        <v>19</v>
      </c>
      <c r="C35" s="336"/>
      <c r="D35" s="374">
        <f>+PSSA3_15001!C35+PSSA3_15002!C35+PSSA3_15003!C35</f>
        <v>0</v>
      </c>
      <c r="E35" s="412">
        <f>+PSSA3_15001!D35</f>
        <v>0</v>
      </c>
      <c r="F35" s="374">
        <f>+PSSA3_15001!E35+PSSA3_15002!E35+PSSA3_15003!E35</f>
        <v>0</v>
      </c>
      <c r="G35" s="374">
        <f>+PSSA3_15001!F35+PSSA3_15002!F35+PSSA3_15003!F35</f>
        <v>0</v>
      </c>
      <c r="H35" s="468">
        <f>+PSSA3_15001!G35+PSSA3_15002!G35+PSSA3_15003!G35</f>
        <v>0</v>
      </c>
      <c r="I35" s="468">
        <f>+PSSA3_15001!H35+PSSA3_15002!H35+PSSA3_15003!H35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374">
        <f>+PSSA3_15001!C36+PSSA3_15002!C36+PSSA3_15003!C36</f>
        <v>0</v>
      </c>
      <c r="E36" s="412">
        <f>+PSSA3_15001!D36</f>
        <v>0</v>
      </c>
      <c r="F36" s="374">
        <f>+PSSA3_15001!E36+PSSA3_15002!E36+PSSA3_15003!E36</f>
        <v>0</v>
      </c>
      <c r="G36" s="374">
        <f>+PSSA3_15001!F36+PSSA3_15002!F36+PSSA3_15003!F36</f>
        <v>0</v>
      </c>
      <c r="H36" s="468">
        <f>+PSSA3_15001!G36+PSSA3_15002!G36+PSSA3_15003!G36</f>
        <v>0</v>
      </c>
      <c r="I36" s="468">
        <f>+PSSA3_15001!H36+PSSA3_15002!H36+PSSA3_15003!H36</f>
        <v>0</v>
      </c>
      <c r="J36" s="379">
        <f t="shared" si="4"/>
        <v>0</v>
      </c>
    </row>
    <row r="37" spans="2:14">
      <c r="B37" s="341" t="s">
        <v>21</v>
      </c>
      <c r="C37" s="413"/>
      <c r="D37" s="374">
        <f>+PSSA3_15001!C37+PSSA3_15002!C37+PSSA3_15003!C37</f>
        <v>0</v>
      </c>
      <c r="E37" s="412">
        <f>+PSSA3_15001!D37</f>
        <v>0</v>
      </c>
      <c r="F37" s="374">
        <f>+PSSA3_15001!E37+PSSA3_15002!E37+PSSA3_15003!E37</f>
        <v>0</v>
      </c>
      <c r="G37" s="374">
        <f>+PSSA3_15001!F37+PSSA3_15002!F37+PSSA3_15003!F37</f>
        <v>0</v>
      </c>
      <c r="H37" s="468">
        <f>+PSSA3_15001!G37+PSSA3_15002!G37+PSSA3_15003!G37</f>
        <v>0</v>
      </c>
      <c r="I37" s="468">
        <f>+PSSA3_15001!H37+PSSA3_15002!H37+PSSA3_15003!H37</f>
        <v>0</v>
      </c>
      <c r="J37" s="379">
        <f t="shared" si="4"/>
        <v>0</v>
      </c>
    </row>
    <row r="38" spans="2:14">
      <c r="B38" s="341" t="s">
        <v>22</v>
      </c>
      <c r="C38" s="413"/>
      <c r="D38" s="374">
        <f>+PSSA3_15001!C38+PSSA3_15002!C38+PSSA3_15003!C38</f>
        <v>0</v>
      </c>
      <c r="E38" s="412">
        <f>+PSSA3_15001!D38</f>
        <v>0</v>
      </c>
      <c r="F38" s="374">
        <f>+PSSA3_15001!E38+PSSA3_15002!E38+PSSA3_15003!E38</f>
        <v>0</v>
      </c>
      <c r="G38" s="374">
        <f>+PSSA3_15001!F38+PSSA3_15002!F38+PSSA3_15003!F38</f>
        <v>0</v>
      </c>
      <c r="H38" s="468">
        <f>+PSSA3_15001!G38+PSSA3_15002!G38+PSSA3_15003!G38</f>
        <v>0</v>
      </c>
      <c r="I38" s="468">
        <f>+PSSA3_15001!H38+PSSA3_15002!H38+PSSA3_15003!H38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391"/>
    </row>
    <row r="40" spans="2:14">
      <c r="B40" s="341" t="s">
        <v>24</v>
      </c>
      <c r="C40" s="413"/>
      <c r="D40" s="374">
        <f>+PSSA3_15001!C40+PSSA3_15002!C40+PSSA3_15003!C40</f>
        <v>0</v>
      </c>
      <c r="E40" s="412">
        <f>+PSSA3_15001!D40</f>
        <v>0</v>
      </c>
      <c r="F40" s="374">
        <f>+PSSA3_15001!E40+PSSA3_15002!E40+PSSA3_15003!E40</f>
        <v>0</v>
      </c>
      <c r="G40" s="374">
        <f>+PSSA3_15001!F40+PSSA3_15002!F40+PSSA3_15003!F40</f>
        <v>0</v>
      </c>
      <c r="H40" s="468">
        <f>+PSSA3_15001!G40+PSSA3_15002!G40+PSSA3_15003!G40</f>
        <v>0</v>
      </c>
      <c r="I40" s="468">
        <f>+PSSA3_15001!H40+PSSA3_15002!H40+PSSA3_15003!H40</f>
        <v>0</v>
      </c>
      <c r="J40" s="379">
        <f t="shared" si="4"/>
        <v>0</v>
      </c>
    </row>
    <row r="41" spans="2:14">
      <c r="B41" s="341" t="s">
        <v>25</v>
      </c>
      <c r="C41" s="413"/>
      <c r="D41" s="374">
        <f>+PSSA3_15001!C41+PSSA3_15002!C41+PSSA3_15003!C41</f>
        <v>0</v>
      </c>
      <c r="E41" s="412">
        <f>+PSSA3_15001!D41</f>
        <v>0</v>
      </c>
      <c r="F41" s="374">
        <f>+PSSA3_15001!E41+PSSA3_15002!E41+PSSA3_15003!E41</f>
        <v>0</v>
      </c>
      <c r="G41" s="374">
        <f>+PSSA3_15001!F41+PSSA3_15002!F41+PSSA3_15003!F41</f>
        <v>0</v>
      </c>
      <c r="H41" s="468">
        <f>+PSSA3_15001!G41+PSSA3_15002!G41+PSSA3_15003!G41</f>
        <v>0</v>
      </c>
      <c r="I41" s="468">
        <f>+PSSA3_15001!H41+PSSA3_15002!H41+PSSA3_15003!H41</f>
        <v>0</v>
      </c>
      <c r="J41" s="379">
        <f t="shared" si="4"/>
        <v>0</v>
      </c>
    </row>
    <row r="42" spans="2:14">
      <c r="B42" s="341" t="s">
        <v>26</v>
      </c>
      <c r="C42" s="413"/>
      <c r="D42" s="374">
        <f>+PSSA3_15001!C42+PSSA3_15002!C42+PSSA3_15003!C42</f>
        <v>0</v>
      </c>
      <c r="E42" s="412">
        <f>+PSSA3_15001!D42</f>
        <v>0</v>
      </c>
      <c r="F42" s="374">
        <f>+PSSA3_15001!E42+PSSA3_15002!E42+PSSA3_15003!E42</f>
        <v>0</v>
      </c>
      <c r="G42" s="374">
        <f>+PSSA3_15001!F42+PSSA3_15002!F42+PSSA3_15003!F42</f>
        <v>0</v>
      </c>
      <c r="H42" s="468">
        <f>+PSSA3_15001!G42+PSSA3_15002!G42+PSSA3_15003!G42</f>
        <v>0</v>
      </c>
      <c r="I42" s="468">
        <f>+PSSA3_15001!H42+PSSA3_15002!H42+PSSA3_15003!H42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374">
        <f>+PSSA3_15001!C43+PSSA3_15002!C43+PSSA3_15003!C43</f>
        <v>0</v>
      </c>
      <c r="E43" s="412">
        <f>+PSSA3_15001!D43</f>
        <v>0</v>
      </c>
      <c r="F43" s="374">
        <f>+PSSA3_15001!E43+PSSA3_15002!E43+PSSA3_15003!E43</f>
        <v>0</v>
      </c>
      <c r="G43" s="374">
        <f>+PSSA3_15001!F43+PSSA3_15002!F43+PSSA3_15003!F43</f>
        <v>0</v>
      </c>
      <c r="H43" s="468">
        <f>+PSSA3_15001!G43+PSSA3_15002!G43+PSSA3_15003!G43</f>
        <v>0</v>
      </c>
      <c r="I43" s="468">
        <f>+PSSA3_15001!H43+PSSA3_15002!H43+PSSA3_15003!H43</f>
        <v>0</v>
      </c>
      <c r="J43" s="379">
        <f t="shared" si="4"/>
        <v>0</v>
      </c>
    </row>
    <row r="44" spans="2:14">
      <c r="B44" s="341" t="s">
        <v>28</v>
      </c>
      <c r="C44" s="413"/>
      <c r="D44" s="374">
        <f>+PSSA3_15001!C44+PSSA3_15002!C44+PSSA3_15003!C44</f>
        <v>0</v>
      </c>
      <c r="E44" s="412">
        <f>+PSSA3_15001!D44</f>
        <v>0</v>
      </c>
      <c r="F44" s="374">
        <f>+PSSA3_15001!E44+PSSA3_15002!E44+PSSA3_15003!E44</f>
        <v>0</v>
      </c>
      <c r="G44" s="374">
        <f>+PSSA3_15001!F44+PSSA3_15002!F44+PSSA3_15003!F44</f>
        <v>0</v>
      </c>
      <c r="H44" s="468">
        <f>+PSSA3_15001!G44+PSSA3_15002!G44+PSSA3_15003!G44</f>
        <v>0</v>
      </c>
      <c r="I44" s="468">
        <f>+PSSA3_15001!H44+PSSA3_15002!H44+PSSA3_15003!H44</f>
        <v>0</v>
      </c>
      <c r="J44" s="379">
        <f t="shared" si="4"/>
        <v>0</v>
      </c>
    </row>
    <row r="45" spans="2:14">
      <c r="B45" s="341" t="s">
        <v>29</v>
      </c>
      <c r="C45" s="413"/>
      <c r="D45" s="374">
        <f>+PSSA3_15001!C45+PSSA3_15002!C45+PSSA3_15003!C45</f>
        <v>0</v>
      </c>
      <c r="E45" s="412">
        <f>+PSSA3_15001!D45</f>
        <v>0</v>
      </c>
      <c r="F45" s="374">
        <f>+PSSA3_15001!E45+PSSA3_15002!E45+PSSA3_15003!E45</f>
        <v>0</v>
      </c>
      <c r="G45" s="374">
        <f>+PSSA3_15001!F45+PSSA3_15002!F45+PSSA3_15003!F45</f>
        <v>0</v>
      </c>
      <c r="H45" s="468">
        <f>+PSSA3_15001!G45+PSSA3_15002!G45+PSSA3_15003!G45</f>
        <v>0</v>
      </c>
      <c r="I45" s="468">
        <f>+PSSA3_15001!H45+PSSA3_15002!H45+PSSA3_15003!H45</f>
        <v>0</v>
      </c>
      <c r="J45" s="379">
        <f t="shared" si="4"/>
        <v>0</v>
      </c>
    </row>
    <row r="46" spans="2:14">
      <c r="B46" s="344" t="s">
        <v>30</v>
      </c>
      <c r="C46" s="354"/>
      <c r="D46" s="374">
        <f>+PSSA3_15001!C46+PSSA3_15002!C46+PSSA3_15003!C46</f>
        <v>0</v>
      </c>
      <c r="E46" s="412">
        <f>+PSSA3_15001!D46</f>
        <v>0</v>
      </c>
      <c r="F46" s="374">
        <f>+PSSA3_15001!E46+PSSA3_15002!E46+PSSA3_15003!E46</f>
        <v>0</v>
      </c>
      <c r="G46" s="374">
        <f>+PSSA3_15001!F46+PSSA3_15002!F46+PSSA3_15003!F46</f>
        <v>0</v>
      </c>
      <c r="H46" s="468">
        <f>+PSSA3_15001!G46+PSSA3_15002!G46+PSSA3_15003!G46</f>
        <v>0</v>
      </c>
      <c r="I46" s="468">
        <f>+PSSA3_15001!H46+PSSA3_15002!H46+PSSA3_15003!H46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4.25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38.25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374">
        <f>+PSSA3_8101!C50+PSSA3_8102!C50+PSSA3_8103!C50+PSSA3_8104!C50</f>
        <v>0</v>
      </c>
      <c r="E50" s="427" t="str">
        <f>+'[1]PSS-A1_Prime'!G54</f>
        <v>1. LABOUR</v>
      </c>
      <c r="F50" s="428"/>
      <c r="G50" s="374">
        <f>+PSSA3_8101!F50+PSSA3_8102!F50+PSSA3_8103!F50+PSSA3_8104!F50</f>
        <v>0</v>
      </c>
      <c r="H50" s="424"/>
      <c r="I50" s="468">
        <f>+PSSA3_8101!H50+PSSA3_8102!H50+PSSA3_8103!H50+PSSA3_8104!H50</f>
        <v>0</v>
      </c>
      <c r="J50" s="429">
        <f>+G50-I50</f>
        <v>0</v>
      </c>
    </row>
    <row r="51" spans="2:12">
      <c r="B51" s="341" t="s">
        <v>175</v>
      </c>
      <c r="C51" s="413"/>
      <c r="D51" s="374">
        <f>+PSSA3_8101!C51+PSSA3_8102!C51+PSSA3_8103!C51+PSSA3_8104!C51</f>
        <v>0</v>
      </c>
      <c r="E51" s="427">
        <f>+'[1]PSS-A1_Prime'!G55</f>
        <v>0</v>
      </c>
      <c r="F51" s="428"/>
      <c r="G51" s="374">
        <f>+PSSA3_8101!F51+PSSA3_8102!F51+PSSA3_8103!F51+PSSA3_8104!F51</f>
        <v>0</v>
      </c>
      <c r="H51" s="424"/>
      <c r="I51" s="468">
        <f>+PSSA3_8101!H51+PSSA3_8102!H51+PSSA3_8103!H51+PSSA3_8104!H51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70"/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5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21" priority="1" stopIfTrue="1" operator="greaterThan">
      <formula>0</formula>
    </cfRule>
  </conditionalFormatting>
  <hyperlinks>
    <hyperlink ref="E9" location="WBS!A1" display="WP 15000"/>
  </hyperlinks>
  <pageMargins left="0.7" right="0.7" top="0.75" bottom="0.75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2" zoomScale="80" zoomScaleNormal="80" workbookViewId="0">
      <selection activeCell="D35" sqref="D35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7.7109375" style="21" customWidth="1"/>
    <col min="6" max="6" width="22.85546875" style="21" customWidth="1"/>
    <col min="7" max="7" width="17.85546875" style="21" customWidth="1"/>
    <col min="8" max="8" width="16" style="21" customWidth="1"/>
    <col min="9" max="9" width="22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257"/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16001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256"/>
      <c r="B12" s="42"/>
      <c r="C12" s="43"/>
      <c r="D12" s="258"/>
      <c r="E12" s="258"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256"/>
      <c r="B13" s="42"/>
      <c r="C13" s="43"/>
      <c r="D13" s="258"/>
      <c r="E13" s="258"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256"/>
      <c r="B14" s="42"/>
      <c r="C14" s="43"/>
      <c r="D14" s="258"/>
      <c r="E14" s="258"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/>
      <c r="B15" s="42"/>
      <c r="C15" s="43"/>
      <c r="D15" s="258"/>
      <c r="E15" s="258"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/>
      <c r="B16" s="42"/>
      <c r="C16" s="43"/>
      <c r="D16" s="258"/>
      <c r="E16" s="258"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/>
      <c r="B17" s="42"/>
      <c r="C17" s="43"/>
      <c r="D17" s="258"/>
      <c r="E17" s="258"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/>
      <c r="B18" s="42"/>
      <c r="C18" s="43"/>
      <c r="D18" s="258"/>
      <c r="E18" s="258"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/>
      <c r="B19" s="42"/>
      <c r="C19" s="43"/>
      <c r="D19" s="258"/>
      <c r="E19" s="258"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/>
      <c r="B20" s="42"/>
      <c r="C20" s="43"/>
      <c r="D20" s="258"/>
      <c r="E20" s="258"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/>
      <c r="B21" s="42"/>
      <c r="C21" s="43"/>
      <c r="D21" s="258"/>
      <c r="E21" s="258"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/>
      <c r="B22" s="42"/>
      <c r="C22" s="43"/>
      <c r="D22" s="258"/>
      <c r="E22" s="258"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/>
      <c r="B23" s="42"/>
      <c r="C23" s="43"/>
      <c r="D23" s="258"/>
      <c r="E23" s="258"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788"/>
      <c r="B26" s="779"/>
      <c r="C26" s="150" t="str">
        <f>+PSSA3_9101!C26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+PSSA3_9101!C27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+PSSA3_9101!C28</f>
        <v>depreciation</v>
      </c>
      <c r="D28" s="164"/>
      <c r="E28" s="164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+PSSA3_9101!C29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+PSSA3_9101!C30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+PSSA3_9101!C31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588"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588"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588"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588"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588"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588"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588"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588"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588"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588"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588"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2" zoomScale="80" zoomScaleNormal="80" workbookViewId="0">
      <selection activeCell="L18" sqref="L18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7.7109375" style="21" customWidth="1"/>
    <col min="6" max="6" width="22.85546875" style="21" customWidth="1"/>
    <col min="7" max="7" width="17.85546875" style="21" customWidth="1"/>
    <col min="8" max="8" width="16" style="21" customWidth="1"/>
    <col min="9" max="9" width="22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+PSSA3_16001!F3</f>
        <v>0</v>
      </c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16002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1">
        <f>+PSSA3_16001!A12</f>
        <v>0</v>
      </c>
      <c r="B12" s="42"/>
      <c r="C12" s="43"/>
      <c r="D12" s="258"/>
      <c r="E12" s="318">
        <f>+PSSA3_16001!E12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1">
        <f>+PSSA3_16001!A13</f>
        <v>0</v>
      </c>
      <c r="B13" s="42"/>
      <c r="C13" s="43"/>
      <c r="D13" s="258"/>
      <c r="E13" s="318">
        <f>+PSSA3_16001!E13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1">
        <f>+PSSA3_16001!A14</f>
        <v>0</v>
      </c>
      <c r="B14" s="42"/>
      <c r="C14" s="43"/>
      <c r="D14" s="258"/>
      <c r="E14" s="318">
        <f>+PSSA3_16001!E14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1">
        <f>+PSSA3_16001!A15</f>
        <v>0</v>
      </c>
      <c r="B15" s="42"/>
      <c r="C15" s="43"/>
      <c r="D15" s="258"/>
      <c r="E15" s="318">
        <f>+PSSA3_16001!E15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1">
        <f>+PSSA3_16001!A16</f>
        <v>0</v>
      </c>
      <c r="B16" s="42"/>
      <c r="C16" s="43"/>
      <c r="D16" s="258"/>
      <c r="E16" s="318">
        <f>+PSSA3_16001!E16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1">
        <f>+PSSA3_16001!A17</f>
        <v>0</v>
      </c>
      <c r="B17" s="42"/>
      <c r="C17" s="43"/>
      <c r="D17" s="258"/>
      <c r="E17" s="318">
        <f>+PSSA3_16001!E17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1">
        <f>+PSSA3_16001!A18</f>
        <v>0</v>
      </c>
      <c r="B18" s="42"/>
      <c r="C18" s="43"/>
      <c r="D18" s="258"/>
      <c r="E18" s="318">
        <f>+PSSA3_16001!E18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1">
        <f>+PSSA3_16001!A19</f>
        <v>0</v>
      </c>
      <c r="B19" s="42"/>
      <c r="C19" s="43"/>
      <c r="D19" s="258"/>
      <c r="E19" s="318">
        <f>+PSSA3_16001!E19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1">
        <f>+PSSA3_16001!A20</f>
        <v>0</v>
      </c>
      <c r="B20" s="42"/>
      <c r="C20" s="43"/>
      <c r="D20" s="258"/>
      <c r="E20" s="318">
        <f>+PSSA3_16001!E20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1">
        <f>+PSSA3_16001!A21</f>
        <v>0</v>
      </c>
      <c r="B21" s="42"/>
      <c r="C21" s="43"/>
      <c r="D21" s="258"/>
      <c r="E21" s="318">
        <f>+PSSA3_16001!E21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1">
        <f>+PSSA3_16001!A22</f>
        <v>0</v>
      </c>
      <c r="B22" s="42"/>
      <c r="C22" s="43"/>
      <c r="D22" s="258"/>
      <c r="E22" s="318">
        <f>+PSSA3_16001!E22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1">
        <f>+PSSA3_16001!A23</f>
        <v>0</v>
      </c>
      <c r="B23" s="42"/>
      <c r="C23" s="43"/>
      <c r="D23" s="258"/>
      <c r="E23" s="318">
        <f>+PSSA3_16001!E23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801">
        <f>+PSSA3_16001!A26</f>
        <v>0</v>
      </c>
      <c r="B26" s="802"/>
      <c r="C26" s="150" t="str">
        <f>+PSSA3_9101!C26</f>
        <v>depreciation</v>
      </c>
      <c r="D26" s="164"/>
      <c r="E26" s="579">
        <f>+PSSA3_16001!E26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801">
        <f>+PSSA3_16001!A27</f>
        <v>0</v>
      </c>
      <c r="B27" s="802"/>
      <c r="C27" s="150" t="str">
        <f>+PSSA3_9101!C27</f>
        <v>depreciation</v>
      </c>
      <c r="D27" s="164"/>
      <c r="E27" s="579">
        <f>+PSSA3_16001!E27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801">
        <f>+PSSA3_16001!A28</f>
        <v>0</v>
      </c>
      <c r="B28" s="802"/>
      <c r="C28" s="150" t="str">
        <f>+PSSA3_9101!C28</f>
        <v>depreciation</v>
      </c>
      <c r="D28" s="164"/>
      <c r="E28" s="579">
        <f>+PSSA3_16001!E28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801">
        <f>+PSSA3_16001!A29</f>
        <v>0</v>
      </c>
      <c r="B29" s="802"/>
      <c r="C29" s="150" t="str">
        <f>+PSSA3_9101!C29</f>
        <v>depreciation</v>
      </c>
      <c r="D29" s="164"/>
      <c r="E29" s="579">
        <f>+PSSA3_16001!E29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801">
        <f>+PSSA3_16001!A30</f>
        <v>0</v>
      </c>
      <c r="B30" s="802"/>
      <c r="C30" s="150" t="str">
        <f>+PSSA3_9101!C30</f>
        <v>depreciation</v>
      </c>
      <c r="D30" s="164"/>
      <c r="E30" s="579">
        <f>+PSSA3_16001!E30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801">
        <f>+PSSA3_16001!A31</f>
        <v>0</v>
      </c>
      <c r="B31" s="802"/>
      <c r="C31" s="150" t="str">
        <f>+PSSA3_9101!C31</f>
        <v>depreciation</v>
      </c>
      <c r="D31" s="164"/>
      <c r="E31" s="579">
        <f>+PSSA3_16001!E31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+PSSA3_16001!D35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+PSSA3_16001!D36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+PSSA3_16001!D37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+PSSA3_16001!D38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+PSSA3_16001!D40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+PSSA3_16001!D41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+PSSA3_16001!D42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+PSSA3_16001!D43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+PSSA3_16001!D44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+PSSA3_16001!D45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+PSSA3_16001!D46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20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2" zoomScale="80" zoomScaleNormal="80" workbookViewId="0">
      <selection activeCell="M23" sqref="M23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7.7109375" style="21" customWidth="1"/>
    <col min="6" max="6" width="22.85546875" style="21" customWidth="1"/>
    <col min="7" max="7" width="17.85546875" style="21" customWidth="1"/>
    <col min="8" max="8" width="16" style="21" customWidth="1"/>
    <col min="9" max="9" width="22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+PSSA3_9101!F3</f>
        <v>0</v>
      </c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16003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1">
        <f>+PSSA3_16001!A12</f>
        <v>0</v>
      </c>
      <c r="B12" s="42"/>
      <c r="C12" s="43"/>
      <c r="D12" s="258"/>
      <c r="E12" s="318">
        <f>+PSSA3_16001!E12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1">
        <f>+PSSA3_16001!A13</f>
        <v>0</v>
      </c>
      <c r="B13" s="42"/>
      <c r="C13" s="43"/>
      <c r="D13" s="258"/>
      <c r="E13" s="318">
        <f>+PSSA3_16001!E13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1">
        <f>+PSSA3_16001!A14</f>
        <v>0</v>
      </c>
      <c r="B14" s="42"/>
      <c r="C14" s="43"/>
      <c r="D14" s="258"/>
      <c r="E14" s="318">
        <f>+PSSA3_16001!E14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1">
        <f>+PSSA3_16001!A15</f>
        <v>0</v>
      </c>
      <c r="B15" s="42"/>
      <c r="C15" s="43"/>
      <c r="D15" s="258"/>
      <c r="E15" s="318">
        <f>+PSSA3_16001!E15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1">
        <f>+PSSA3_16001!A16</f>
        <v>0</v>
      </c>
      <c r="B16" s="42"/>
      <c r="C16" s="43"/>
      <c r="D16" s="258"/>
      <c r="E16" s="318">
        <f>+PSSA3_16001!E16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1">
        <f>+PSSA3_16001!A17</f>
        <v>0</v>
      </c>
      <c r="B17" s="42"/>
      <c r="C17" s="43"/>
      <c r="D17" s="258"/>
      <c r="E17" s="318">
        <f>+PSSA3_16001!E17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1">
        <f>+PSSA3_16001!A18</f>
        <v>0</v>
      </c>
      <c r="B18" s="42"/>
      <c r="C18" s="43"/>
      <c r="D18" s="258"/>
      <c r="E18" s="318">
        <f>+PSSA3_16001!E18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1">
        <f>+PSSA3_16001!A19</f>
        <v>0</v>
      </c>
      <c r="B19" s="42"/>
      <c r="C19" s="43"/>
      <c r="D19" s="258"/>
      <c r="E19" s="318">
        <f>+PSSA3_16001!E19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1">
        <f>+PSSA3_16001!A20</f>
        <v>0</v>
      </c>
      <c r="B20" s="42"/>
      <c r="C20" s="43"/>
      <c r="D20" s="258"/>
      <c r="E20" s="318">
        <f>+PSSA3_16001!E20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1">
        <f>+PSSA3_16001!A21</f>
        <v>0</v>
      </c>
      <c r="B21" s="42"/>
      <c r="C21" s="43"/>
      <c r="D21" s="258"/>
      <c r="E21" s="318">
        <f>+PSSA3_16001!E21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1">
        <f>+PSSA3_16001!A22</f>
        <v>0</v>
      </c>
      <c r="B22" s="42"/>
      <c r="C22" s="43"/>
      <c r="D22" s="258"/>
      <c r="E22" s="318">
        <f>+PSSA3_16001!E22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1">
        <f>+PSSA3_16001!A23</f>
        <v>0</v>
      </c>
      <c r="B23" s="42"/>
      <c r="C23" s="43"/>
      <c r="D23" s="258"/>
      <c r="E23" s="318">
        <f>+PSSA3_16001!E23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801">
        <f>+PSSA3_16001!A26</f>
        <v>0</v>
      </c>
      <c r="B26" s="802"/>
      <c r="C26" s="150" t="str">
        <f>+PSSA3_9101!C26</f>
        <v>depreciation</v>
      </c>
      <c r="D26" s="164"/>
      <c r="E26" s="579">
        <f>+PSSA3_16001!E26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801">
        <f>+PSSA3_16001!A27</f>
        <v>0</v>
      </c>
      <c r="B27" s="802"/>
      <c r="C27" s="150" t="str">
        <f>+PSSA3_9101!C27</f>
        <v>depreciation</v>
      </c>
      <c r="D27" s="164"/>
      <c r="E27" s="579">
        <f>+PSSA3_16001!E27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801">
        <f>+PSSA3_16001!A28</f>
        <v>0</v>
      </c>
      <c r="B28" s="802"/>
      <c r="C28" s="150" t="str">
        <f>+PSSA3_9101!C28</f>
        <v>depreciation</v>
      </c>
      <c r="D28" s="164"/>
      <c r="E28" s="579">
        <f>+PSSA3_16001!E28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801">
        <f>+PSSA3_16001!A29</f>
        <v>0</v>
      </c>
      <c r="B29" s="802"/>
      <c r="C29" s="150" t="str">
        <f>+PSSA3_9101!C29</f>
        <v>depreciation</v>
      </c>
      <c r="D29" s="164"/>
      <c r="E29" s="579">
        <f>+PSSA3_16001!E29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801">
        <f>+PSSA3_16001!A30</f>
        <v>0</v>
      </c>
      <c r="B30" s="802"/>
      <c r="C30" s="150" t="str">
        <f>+PSSA3_9101!C30</f>
        <v>depreciation</v>
      </c>
      <c r="D30" s="164"/>
      <c r="E30" s="579">
        <f>+PSSA3_16001!E30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801">
        <f>+PSSA3_16001!A31</f>
        <v>0</v>
      </c>
      <c r="B31" s="802"/>
      <c r="C31" s="150" t="str">
        <f>+PSSA3_9101!C31</f>
        <v>depreciation</v>
      </c>
      <c r="D31" s="164"/>
      <c r="E31" s="579">
        <f>+PSSA3_16001!E31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+PSSA3_16001!D35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+PSSA3_16001!D36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+PSSA3_16001!D37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+PSSA3_16001!D38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+PSSA3_16001!D40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+PSSA3_16001!D41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+PSSA3_16001!D42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+PSSA3_16001!D43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+PSSA3_16001!D44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+PSSA3_16001!D45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+PSSA3_16001!D46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19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/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+Progetto!E9</f>
        <v>0</v>
      </c>
      <c r="D3" s="335"/>
      <c r="E3" s="336"/>
      <c r="F3" s="337" t="s">
        <v>43</v>
      </c>
      <c r="G3" s="338">
        <f>+PSSA3_16001!F3</f>
        <v>0</v>
      </c>
      <c r="H3" s="339"/>
      <c r="I3" s="335"/>
      <c r="J3" s="340"/>
    </row>
    <row r="4" spans="2:10">
      <c r="B4" s="299" t="s">
        <v>147</v>
      </c>
      <c r="C4" s="302">
        <f>+Progetto!E10</f>
        <v>0</v>
      </c>
      <c r="D4" s="342" t="s">
        <v>169</v>
      </c>
      <c r="E4" s="343"/>
      <c r="F4" s="24" t="s">
        <v>3</v>
      </c>
      <c r="G4" s="790"/>
      <c r="H4" s="791"/>
      <c r="I4" s="791"/>
      <c r="J4" s="792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790"/>
      <c r="H5" s="791"/>
      <c r="I5" s="791"/>
      <c r="J5" s="792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793"/>
      <c r="F7" s="794"/>
      <c r="G7" s="794"/>
      <c r="H7" s="794"/>
      <c r="I7" s="794"/>
      <c r="J7" s="795"/>
    </row>
    <row r="8" spans="2:10">
      <c r="B8" s="351"/>
      <c r="C8" s="352"/>
      <c r="D8" s="353"/>
      <c r="E8" s="796"/>
      <c r="F8" s="797"/>
      <c r="G8" s="797"/>
      <c r="H8" s="797"/>
      <c r="I8" s="797"/>
      <c r="J8" s="798"/>
    </row>
    <row r="9" spans="2:10">
      <c r="B9" s="344"/>
      <c r="C9" s="346"/>
      <c r="D9" s="354"/>
      <c r="E9" s="605" t="s">
        <v>220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+PSSA3_16001!A12</f>
        <v>0</v>
      </c>
      <c r="C12" s="372"/>
      <c r="D12" s="373"/>
      <c r="E12" s="465">
        <f>+PSSA3_16001!D12+PSSA3_16002!D12+PSSA3_16003!D12</f>
        <v>0</v>
      </c>
      <c r="F12" s="375">
        <f>+PSSA3_16001!E12</f>
        <v>0</v>
      </c>
      <c r="G12" s="465">
        <f>+PSSA3_16001!F12+PSSA3_16002!F12+PSSA3_16003!F12</f>
        <v>0</v>
      </c>
      <c r="H12" s="480">
        <f>+PSSA3_16001!G12+PSSA3_16002!G12+PSSA3_16003!G12</f>
        <v>0</v>
      </c>
      <c r="I12" s="480">
        <f>+PSSA3_16001!H12+PSSA3_16002!H12+PSSA3_16003!H12</f>
        <v>0</v>
      </c>
      <c r="J12" s="379">
        <f>+G12-I12</f>
        <v>0</v>
      </c>
    </row>
    <row r="13" spans="2:10">
      <c r="B13" s="465">
        <f>+PSSA3_16001!A13</f>
        <v>0</v>
      </c>
      <c r="C13" s="372"/>
      <c r="D13" s="373"/>
      <c r="E13" s="465">
        <f>+PSSA3_16001!D13+PSSA3_16002!D13+PSSA3_16003!D13</f>
        <v>0</v>
      </c>
      <c r="F13" s="375">
        <f>+PSSA3_16001!E13</f>
        <v>0</v>
      </c>
      <c r="G13" s="465">
        <f>+PSSA3_16001!F13+PSSA3_16002!F13+PSSA3_16003!F13</f>
        <v>0</v>
      </c>
      <c r="H13" s="480">
        <f>+PSSA3_16001!G13+PSSA3_16002!G13+PSSA3_16003!G13</f>
        <v>0</v>
      </c>
      <c r="I13" s="480">
        <f>+PSSA3_16001!H13+PSSA3_16002!H13+PSSA3_16003!H13</f>
        <v>0</v>
      </c>
      <c r="J13" s="379">
        <f t="shared" ref="J13:J23" si="0">+G13-I13</f>
        <v>0</v>
      </c>
    </row>
    <row r="14" spans="2:10">
      <c r="B14" s="465">
        <f>+PSSA3_16001!A14</f>
        <v>0</v>
      </c>
      <c r="C14" s="372"/>
      <c r="D14" s="373"/>
      <c r="E14" s="465">
        <f>+PSSA3_16001!D14+PSSA3_16002!D14+PSSA3_16003!D14</f>
        <v>0</v>
      </c>
      <c r="F14" s="375">
        <f>+PSSA3_16001!E14</f>
        <v>0</v>
      </c>
      <c r="G14" s="465">
        <f>+PSSA3_16001!F14+PSSA3_16002!F14+PSSA3_16003!F14</f>
        <v>0</v>
      </c>
      <c r="H14" s="480">
        <f>+PSSA3_16001!G14+PSSA3_16002!G14+PSSA3_16003!G14</f>
        <v>0</v>
      </c>
      <c r="I14" s="480">
        <f>+PSSA3_16001!H14+PSSA3_16002!H14+PSSA3_16003!H14</f>
        <v>0</v>
      </c>
      <c r="J14" s="379">
        <f t="shared" si="0"/>
        <v>0</v>
      </c>
    </row>
    <row r="15" spans="2:10">
      <c r="B15" s="465">
        <f>+PSSA3_16001!A15</f>
        <v>0</v>
      </c>
      <c r="C15" s="372"/>
      <c r="D15" s="373"/>
      <c r="E15" s="465">
        <f>+PSSA3_16001!D15+PSSA3_16002!D15+PSSA3_16003!D15</f>
        <v>0</v>
      </c>
      <c r="F15" s="375">
        <f>+PSSA3_16001!E15</f>
        <v>0</v>
      </c>
      <c r="G15" s="465">
        <f>+PSSA3_16001!F15+PSSA3_16002!F15+PSSA3_16003!F15</f>
        <v>0</v>
      </c>
      <c r="H15" s="480">
        <f>+PSSA3_16001!G15+PSSA3_16002!G15+PSSA3_16003!G15</f>
        <v>0</v>
      </c>
      <c r="I15" s="480">
        <f>+PSSA3_16001!H15+PSSA3_16002!H15+PSSA3_16003!H15</f>
        <v>0</v>
      </c>
      <c r="J15" s="379">
        <f t="shared" si="0"/>
        <v>0</v>
      </c>
    </row>
    <row r="16" spans="2:10">
      <c r="B16" s="465">
        <f>+PSSA3_16001!A16</f>
        <v>0</v>
      </c>
      <c r="C16" s="372"/>
      <c r="D16" s="373"/>
      <c r="E16" s="465">
        <f>+PSSA3_16001!D16+PSSA3_16002!D16+PSSA3_16003!D16</f>
        <v>0</v>
      </c>
      <c r="F16" s="375">
        <f>+PSSA3_16001!E16</f>
        <v>0</v>
      </c>
      <c r="G16" s="465">
        <f>+PSSA3_16001!F16+PSSA3_16002!F16+PSSA3_16003!F16</f>
        <v>0</v>
      </c>
      <c r="H16" s="480">
        <f>+PSSA3_16001!G16+PSSA3_16002!G16+PSSA3_16003!G16</f>
        <v>0</v>
      </c>
      <c r="I16" s="480">
        <f>+PSSA3_16001!H16+PSSA3_16002!H16+PSSA3_16003!H16</f>
        <v>0</v>
      </c>
      <c r="J16" s="379">
        <f t="shared" si="0"/>
        <v>0</v>
      </c>
    </row>
    <row r="17" spans="2:10">
      <c r="B17" s="465">
        <f>+PSSA3_16001!A17</f>
        <v>0</v>
      </c>
      <c r="C17" s="372"/>
      <c r="D17" s="373"/>
      <c r="E17" s="465">
        <f>+PSSA3_16001!D17+PSSA3_16002!D17+PSSA3_16003!D17</f>
        <v>0</v>
      </c>
      <c r="F17" s="375">
        <f>+PSSA3_16001!E17</f>
        <v>0</v>
      </c>
      <c r="G17" s="465">
        <f>+PSSA3_16001!F17+PSSA3_16002!F17+PSSA3_16003!F17</f>
        <v>0</v>
      </c>
      <c r="H17" s="480">
        <f>+PSSA3_16001!G17+PSSA3_16002!G17+PSSA3_16003!G17</f>
        <v>0</v>
      </c>
      <c r="I17" s="480">
        <f>+PSSA3_16001!H17+PSSA3_16002!H17+PSSA3_16003!H17</f>
        <v>0</v>
      </c>
      <c r="J17" s="379">
        <f t="shared" si="0"/>
        <v>0</v>
      </c>
    </row>
    <row r="18" spans="2:10">
      <c r="B18" s="465">
        <f>+PSSA3_16001!A18</f>
        <v>0</v>
      </c>
      <c r="C18" s="372"/>
      <c r="D18" s="373"/>
      <c r="E18" s="465">
        <f>+PSSA3_16001!D18+PSSA3_16002!D18+PSSA3_16003!D18</f>
        <v>0</v>
      </c>
      <c r="F18" s="375">
        <f>+PSSA3_16001!E18</f>
        <v>0</v>
      </c>
      <c r="G18" s="465">
        <f>+PSSA3_16001!F18+PSSA3_16002!F18+PSSA3_16003!F18</f>
        <v>0</v>
      </c>
      <c r="H18" s="480">
        <f>+PSSA3_16001!G18+PSSA3_16002!G18+PSSA3_16003!G18</f>
        <v>0</v>
      </c>
      <c r="I18" s="480">
        <f>+PSSA3_16001!H18+PSSA3_16002!H18+PSSA3_16003!H18</f>
        <v>0</v>
      </c>
      <c r="J18" s="379">
        <f t="shared" si="0"/>
        <v>0</v>
      </c>
    </row>
    <row r="19" spans="2:10">
      <c r="B19" s="465">
        <f>+PSSA3_16001!A19</f>
        <v>0</v>
      </c>
      <c r="C19" s="372"/>
      <c r="D19" s="373"/>
      <c r="E19" s="465">
        <f>+PSSA3_16001!D19+PSSA3_16002!D19+PSSA3_16003!D19</f>
        <v>0</v>
      </c>
      <c r="F19" s="375">
        <f>+PSSA3_16001!E19</f>
        <v>0</v>
      </c>
      <c r="G19" s="465">
        <f>+PSSA3_16001!F19+PSSA3_16002!F19+PSSA3_16003!F19</f>
        <v>0</v>
      </c>
      <c r="H19" s="480">
        <f>+PSSA3_16001!G19+PSSA3_16002!G19+PSSA3_16003!G19</f>
        <v>0</v>
      </c>
      <c r="I19" s="480">
        <f>+PSSA3_16001!H19+PSSA3_16002!H19+PSSA3_16003!H19</f>
        <v>0</v>
      </c>
      <c r="J19" s="379">
        <f t="shared" si="0"/>
        <v>0</v>
      </c>
    </row>
    <row r="20" spans="2:10">
      <c r="B20" s="465">
        <f>+PSSA3_16001!A20</f>
        <v>0</v>
      </c>
      <c r="C20" s="372"/>
      <c r="D20" s="373"/>
      <c r="E20" s="465">
        <f>+PSSA3_16001!D20+PSSA3_16002!D20+PSSA3_16003!D20</f>
        <v>0</v>
      </c>
      <c r="F20" s="375">
        <f>+PSSA3_16001!E20</f>
        <v>0</v>
      </c>
      <c r="G20" s="465">
        <f>+PSSA3_16001!F20+PSSA3_16002!F20+PSSA3_16003!F20</f>
        <v>0</v>
      </c>
      <c r="H20" s="480">
        <f>+PSSA3_16001!G20+PSSA3_16002!G20+PSSA3_16003!G20</f>
        <v>0</v>
      </c>
      <c r="I20" s="480">
        <f>+PSSA3_16001!H20+PSSA3_16002!H20+PSSA3_16003!H20</f>
        <v>0</v>
      </c>
      <c r="J20" s="379">
        <f t="shared" si="0"/>
        <v>0</v>
      </c>
    </row>
    <row r="21" spans="2:10">
      <c r="B21" s="465">
        <f>+PSSA3_16001!A21</f>
        <v>0</v>
      </c>
      <c r="C21" s="372"/>
      <c r="D21" s="373"/>
      <c r="E21" s="465">
        <f>+PSSA3_16001!D21+PSSA3_16002!D21+PSSA3_16003!D21</f>
        <v>0</v>
      </c>
      <c r="F21" s="375">
        <f>+PSSA3_16001!E21</f>
        <v>0</v>
      </c>
      <c r="G21" s="465">
        <f>+PSSA3_16001!F21+PSSA3_16002!F21+PSSA3_16003!F21</f>
        <v>0</v>
      </c>
      <c r="H21" s="480">
        <f>+PSSA3_16001!G21+PSSA3_16002!G21+PSSA3_16003!G21</f>
        <v>0</v>
      </c>
      <c r="I21" s="480">
        <f>+PSSA3_16001!H21+PSSA3_16002!H21+PSSA3_16003!H21</f>
        <v>0</v>
      </c>
      <c r="J21" s="379">
        <f t="shared" si="0"/>
        <v>0</v>
      </c>
    </row>
    <row r="22" spans="2:10">
      <c r="B22" s="465">
        <f>+PSSA3_16001!A22</f>
        <v>0</v>
      </c>
      <c r="C22" s="372"/>
      <c r="D22" s="373"/>
      <c r="E22" s="465">
        <f>+PSSA3_16001!D22+PSSA3_16002!D22+PSSA3_16003!D22</f>
        <v>0</v>
      </c>
      <c r="F22" s="375">
        <f>+PSSA3_16001!E22</f>
        <v>0</v>
      </c>
      <c r="G22" s="465">
        <f>+PSSA3_16001!F22+PSSA3_16002!F22+PSSA3_16003!F22</f>
        <v>0</v>
      </c>
      <c r="H22" s="480">
        <f>+PSSA3_16001!G22+PSSA3_16002!G22+PSSA3_16003!G22</f>
        <v>0</v>
      </c>
      <c r="I22" s="480">
        <f>+PSSA3_16001!H22+PSSA3_16002!H22+PSSA3_16003!H22</f>
        <v>0</v>
      </c>
      <c r="J22" s="379">
        <f t="shared" si="0"/>
        <v>0</v>
      </c>
    </row>
    <row r="23" spans="2:10">
      <c r="B23" s="465">
        <f>+PSSA3_16001!A23</f>
        <v>0</v>
      </c>
      <c r="C23" s="372"/>
      <c r="D23" s="373"/>
      <c r="E23" s="465">
        <f>+PSSA3_16001!D23+PSSA3_16002!D23+PSSA3_16003!D23</f>
        <v>0</v>
      </c>
      <c r="F23" s="375">
        <f>+PSSA3_16001!E23</f>
        <v>0</v>
      </c>
      <c r="G23" s="465">
        <f>+PSSA3_16001!F23+PSSA3_16002!F23+PSSA3_16003!F23</f>
        <v>0</v>
      </c>
      <c r="H23" s="480">
        <f>+PSSA3_16001!G23+PSSA3_16002!G23+PSSA3_16003!G23</f>
        <v>0</v>
      </c>
      <c r="I23" s="480">
        <f>+PSSA3_16001!H23+PSSA3_16002!H23+PSSA3_16003!H23</f>
        <v>0</v>
      </c>
      <c r="J23" s="379">
        <f t="shared" si="0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375">
        <f>+PSSA3_16001!A26</f>
        <v>0</v>
      </c>
      <c r="C26" s="375"/>
      <c r="D26" s="465" t="str">
        <f>+PSSA3_8101!C26</f>
        <v>depreciation</v>
      </c>
      <c r="E26" s="465">
        <f>+PSSA3_16001!D26+PSSA3_16002!D26+PSSA3_16003!D26</f>
        <v>0</v>
      </c>
      <c r="F26" s="375">
        <f>+PSSA3_16001!E26</f>
        <v>0</v>
      </c>
      <c r="G26" s="465">
        <f>+PSSA3_16001!F26+PSSA3_16002!F26+PSSA3_16003!F26</f>
        <v>0</v>
      </c>
      <c r="H26" s="480">
        <f>+PSSA3_16001!G26+PSSA3_16002!G26+PSSA3_16003!G26</f>
        <v>0</v>
      </c>
      <c r="I26" s="480">
        <f>+PSSA3_16001!H26+PSSA3_16002!H26+PSSA3_16003!H26</f>
        <v>0</v>
      </c>
      <c r="J26" s="379">
        <f t="shared" ref="J26:J31" si="1">+G26-I26</f>
        <v>0</v>
      </c>
    </row>
    <row r="27" spans="2:10">
      <c r="B27" s="375">
        <f>+PSSA3_16001!A27</f>
        <v>0</v>
      </c>
      <c r="C27" s="375"/>
      <c r="D27" s="465" t="str">
        <f>+PSSA3_8101!C27</f>
        <v>depreciation</v>
      </c>
      <c r="E27" s="465">
        <f>+PSSA3_16001!D27+PSSA3_16002!D27+PSSA3_16003!D27</f>
        <v>0</v>
      </c>
      <c r="F27" s="375">
        <f>+PSSA3_16001!E27</f>
        <v>0</v>
      </c>
      <c r="G27" s="465">
        <f>+PSSA3_16001!F27+PSSA3_16002!F27+PSSA3_16003!F27</f>
        <v>0</v>
      </c>
      <c r="H27" s="480">
        <f>+PSSA3_16001!G27+PSSA3_16002!G27+PSSA3_16003!G27</f>
        <v>0</v>
      </c>
      <c r="I27" s="480">
        <f>+PSSA3_16001!H27+PSSA3_16002!H27+PSSA3_16003!H27</f>
        <v>0</v>
      </c>
      <c r="J27" s="379">
        <f t="shared" si="1"/>
        <v>0</v>
      </c>
    </row>
    <row r="28" spans="2:10">
      <c r="B28" s="375">
        <f>+PSSA3_16001!A28</f>
        <v>0</v>
      </c>
      <c r="C28" s="375"/>
      <c r="D28" s="465" t="str">
        <f>+PSSA3_8101!C28</f>
        <v>depreciation</v>
      </c>
      <c r="E28" s="465">
        <f>+PSSA3_16001!D28+PSSA3_16002!D28+PSSA3_16003!D28</f>
        <v>0</v>
      </c>
      <c r="F28" s="375">
        <f>+PSSA3_16001!E28</f>
        <v>0</v>
      </c>
      <c r="G28" s="465">
        <f>+PSSA3_16001!F28+PSSA3_16002!F28+PSSA3_16003!F28</f>
        <v>0</v>
      </c>
      <c r="H28" s="480">
        <f>+PSSA3_16001!G28+PSSA3_16002!G28+PSSA3_16003!G28</f>
        <v>0</v>
      </c>
      <c r="I28" s="480">
        <f>+PSSA3_16001!H28+PSSA3_16002!H28+PSSA3_16003!H28</f>
        <v>0</v>
      </c>
      <c r="J28" s="379">
        <f t="shared" si="1"/>
        <v>0</v>
      </c>
    </row>
    <row r="29" spans="2:10">
      <c r="B29" s="375">
        <f>+PSSA3_16001!A29</f>
        <v>0</v>
      </c>
      <c r="C29" s="375"/>
      <c r="D29" s="465" t="str">
        <f>+PSSA3_8101!C29</f>
        <v>depreciation</v>
      </c>
      <c r="E29" s="465">
        <f>+PSSA3_16001!D29+PSSA3_16002!D29+PSSA3_16003!D29</f>
        <v>0</v>
      </c>
      <c r="F29" s="375">
        <f>+PSSA3_16001!E29</f>
        <v>0</v>
      </c>
      <c r="G29" s="465">
        <f>+PSSA3_16001!F29+PSSA3_16002!F29+PSSA3_16003!F29</f>
        <v>0</v>
      </c>
      <c r="H29" s="480">
        <f>+PSSA3_16001!G29+PSSA3_16002!G29+PSSA3_16003!G29</f>
        <v>0</v>
      </c>
      <c r="I29" s="480">
        <f>+PSSA3_16001!H29+PSSA3_16002!H29+PSSA3_16003!H29</f>
        <v>0</v>
      </c>
      <c r="J29" s="379">
        <f t="shared" si="1"/>
        <v>0</v>
      </c>
    </row>
    <row r="30" spans="2:10">
      <c r="B30" s="375">
        <f>+PSSA3_16001!A30</f>
        <v>0</v>
      </c>
      <c r="C30" s="375"/>
      <c r="D30" s="465" t="str">
        <f>+PSSA3_8101!C30</f>
        <v>depreciation</v>
      </c>
      <c r="E30" s="465">
        <f>+PSSA3_16001!D30+PSSA3_16002!D30+PSSA3_16003!D30</f>
        <v>0</v>
      </c>
      <c r="F30" s="375">
        <f>+PSSA3_16001!E30</f>
        <v>0</v>
      </c>
      <c r="G30" s="465">
        <f>+PSSA3_16001!F30+PSSA3_16002!F30+PSSA3_16003!F30</f>
        <v>0</v>
      </c>
      <c r="H30" s="480">
        <f>+PSSA3_16001!G30+PSSA3_16002!G30+PSSA3_16003!G30</f>
        <v>0</v>
      </c>
      <c r="I30" s="480">
        <f>+PSSA3_16001!H30+PSSA3_16002!H30+PSSA3_16003!H30</f>
        <v>0</v>
      </c>
      <c r="J30" s="379">
        <f t="shared" si="1"/>
        <v>0</v>
      </c>
    </row>
    <row r="31" spans="2:10">
      <c r="B31" s="375">
        <f>+PSSA3_16001!A31</f>
        <v>0</v>
      </c>
      <c r="C31" s="375"/>
      <c r="D31" s="465" t="str">
        <f>+PSSA3_8101!C31</f>
        <v>depreciation</v>
      </c>
      <c r="E31" s="465">
        <f>+PSSA3_16001!D31+PSSA3_16002!D31+PSSA3_16003!D31</f>
        <v>0</v>
      </c>
      <c r="F31" s="375">
        <f>+PSSA3_16001!E31</f>
        <v>0</v>
      </c>
      <c r="G31" s="465">
        <f>+PSSA3_16001!F31+PSSA3_16002!F31+PSSA3_16003!F31</f>
        <v>0</v>
      </c>
      <c r="H31" s="480">
        <f>+PSSA3_16001!G31+PSSA3_16002!G31+PSSA3_16003!G31</f>
        <v>0</v>
      </c>
      <c r="I31" s="480">
        <f>+PSSA3_16001!H31+PSSA3_16002!H31+PSSA3_16003!H31</f>
        <v>0</v>
      </c>
      <c r="J31" s="379">
        <f t="shared" si="1"/>
        <v>0</v>
      </c>
    </row>
    <row r="32" spans="2:10">
      <c r="B32" s="401"/>
      <c r="C32" s="402"/>
      <c r="D32" s="399"/>
      <c r="E32" s="403"/>
      <c r="F32" s="404"/>
      <c r="G32" s="398"/>
      <c r="H32" s="405"/>
      <c r="I32" s="398"/>
      <c r="J32" s="379" t="s">
        <v>44</v>
      </c>
    </row>
    <row r="33" spans="2:14">
      <c r="B33" s="344" t="s">
        <v>38</v>
      </c>
      <c r="C33" s="349"/>
      <c r="D33" s="390"/>
      <c r="E33" s="390"/>
      <c r="F33" s="383"/>
      <c r="G33" s="406">
        <f>SUM(G26:G32)</f>
        <v>0</v>
      </c>
      <c r="H33" s="407">
        <f>SUM(H26:H32)</f>
        <v>0</v>
      </c>
      <c r="I33" s="407">
        <f>SUM(I26:I32)</f>
        <v>0</v>
      </c>
      <c r="J33" s="408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09"/>
      <c r="H34" s="410"/>
      <c r="I34" s="396"/>
      <c r="J34" s="411"/>
      <c r="K34" s="53"/>
    </row>
    <row r="35" spans="2:14">
      <c r="B35" s="334" t="s">
        <v>19</v>
      </c>
      <c r="C35" s="336"/>
      <c r="D35" s="465">
        <f>+PSSA3_16001!C35+PSSA3_16002!C35+PSSA3_16003!C35</f>
        <v>0</v>
      </c>
      <c r="E35" s="615">
        <f>+PSSA3_16001!D35</f>
        <v>0</v>
      </c>
      <c r="F35" s="465">
        <f>+PSSA3_16001!E35+PSSA3_16002!E35+PSSA3_16003!E35</f>
        <v>0</v>
      </c>
      <c r="G35" s="465">
        <f>+PSSA3_16001!F35+PSSA3_16002!F35+PSSA3_16003!F35</f>
        <v>0</v>
      </c>
      <c r="H35" s="480">
        <f>+PSSA3_16001!G35+PSSA3_16002!G35+PSSA3_16003!G35</f>
        <v>0</v>
      </c>
      <c r="I35" s="480">
        <f>+PSSA3_16001!H35+PSSA3_16002!H35+PSSA3_16003!H35</f>
        <v>0</v>
      </c>
      <c r="J35" s="379">
        <f t="shared" ref="J35:J46" si="2">+G35-I35</f>
        <v>0</v>
      </c>
    </row>
    <row r="36" spans="2:14">
      <c r="B36" s="341" t="s">
        <v>20</v>
      </c>
      <c r="C36" s="413"/>
      <c r="D36" s="465">
        <f>+PSSA3_16001!C36+PSSA3_16002!C36+PSSA3_16003!C36</f>
        <v>0</v>
      </c>
      <c r="E36" s="615">
        <f>+PSSA3_16001!D36</f>
        <v>0</v>
      </c>
      <c r="F36" s="465">
        <f>+PSSA3_16001!E36+PSSA3_16002!E36+PSSA3_16003!E36</f>
        <v>0</v>
      </c>
      <c r="G36" s="465">
        <f>+PSSA3_16001!F36+PSSA3_16002!F36+PSSA3_16003!F36</f>
        <v>0</v>
      </c>
      <c r="H36" s="480">
        <f>+PSSA3_16001!G36+PSSA3_16002!G36+PSSA3_16003!G36</f>
        <v>0</v>
      </c>
      <c r="I36" s="480">
        <f>+PSSA3_16001!H36+PSSA3_16002!H36+PSSA3_16003!H36</f>
        <v>0</v>
      </c>
      <c r="J36" s="379">
        <f t="shared" si="2"/>
        <v>0</v>
      </c>
    </row>
    <row r="37" spans="2:14">
      <c r="B37" s="341" t="s">
        <v>21</v>
      </c>
      <c r="C37" s="413"/>
      <c r="D37" s="465">
        <f>+PSSA3_16001!C37+PSSA3_16002!C37+PSSA3_16003!C37</f>
        <v>0</v>
      </c>
      <c r="E37" s="615">
        <f>+PSSA3_16001!D37</f>
        <v>0</v>
      </c>
      <c r="F37" s="465">
        <f>+PSSA3_16001!E37+PSSA3_16002!E37+PSSA3_16003!E37</f>
        <v>0</v>
      </c>
      <c r="G37" s="465">
        <f>+PSSA3_16001!F37+PSSA3_16002!F37+PSSA3_16003!F37</f>
        <v>0</v>
      </c>
      <c r="H37" s="480">
        <f>+PSSA3_16001!G37+PSSA3_16002!G37+PSSA3_16003!G37</f>
        <v>0</v>
      </c>
      <c r="I37" s="480">
        <f>+PSSA3_16001!H37+PSSA3_16002!H37+PSSA3_16003!H37</f>
        <v>0</v>
      </c>
      <c r="J37" s="379">
        <f t="shared" si="2"/>
        <v>0</v>
      </c>
    </row>
    <row r="38" spans="2:14">
      <c r="B38" s="341" t="s">
        <v>22</v>
      </c>
      <c r="C38" s="413"/>
      <c r="D38" s="465">
        <f>+PSSA3_16001!C38+PSSA3_16002!C38+PSSA3_16003!C38</f>
        <v>0</v>
      </c>
      <c r="E38" s="615">
        <f>+PSSA3_16001!D38</f>
        <v>0</v>
      </c>
      <c r="F38" s="465">
        <f>+PSSA3_16001!E38+PSSA3_16002!E38+PSSA3_16003!E38</f>
        <v>0</v>
      </c>
      <c r="G38" s="465">
        <f>+PSSA3_16001!F38+PSSA3_16002!F38+PSSA3_16003!F38</f>
        <v>0</v>
      </c>
      <c r="H38" s="480">
        <f>+PSSA3_16001!G38+PSSA3_16002!G38+PSSA3_16003!G38</f>
        <v>0</v>
      </c>
      <c r="I38" s="480">
        <f>+PSSA3_16001!H38+PSSA3_16002!H38+PSSA3_16003!H38</f>
        <v>0</v>
      </c>
      <c r="J38" s="379">
        <f t="shared" si="2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391"/>
    </row>
    <row r="40" spans="2:14">
      <c r="B40" s="341" t="s">
        <v>24</v>
      </c>
      <c r="C40" s="413"/>
      <c r="D40" s="465">
        <f>+PSSA3_16001!C40+PSSA3_16002!C40+PSSA3_16003!C40</f>
        <v>0</v>
      </c>
      <c r="E40" s="615">
        <f>+PSSA3_16001!D40</f>
        <v>0</v>
      </c>
      <c r="F40" s="465">
        <f>+PSSA3_16001!E40+PSSA3_16002!E40+PSSA3_16003!E40</f>
        <v>0</v>
      </c>
      <c r="G40" s="465">
        <f>+PSSA3_16001!F40+PSSA3_16002!F40+PSSA3_16003!F40</f>
        <v>0</v>
      </c>
      <c r="H40" s="480">
        <f>+PSSA3_16001!G40+PSSA3_16002!G40+PSSA3_16003!G40</f>
        <v>0</v>
      </c>
      <c r="I40" s="480">
        <f>+PSSA3_16001!H40+PSSA3_16002!H40+PSSA3_16003!H40</f>
        <v>0</v>
      </c>
      <c r="J40" s="379">
        <f t="shared" si="2"/>
        <v>0</v>
      </c>
    </row>
    <row r="41" spans="2:14">
      <c r="B41" s="341" t="s">
        <v>25</v>
      </c>
      <c r="C41" s="413"/>
      <c r="D41" s="465">
        <f>+PSSA3_16001!C41+PSSA3_16002!C41+PSSA3_16003!C41</f>
        <v>0</v>
      </c>
      <c r="E41" s="615">
        <f>+PSSA3_16001!D41</f>
        <v>0</v>
      </c>
      <c r="F41" s="465">
        <f>+PSSA3_16001!E41+PSSA3_16002!E41+PSSA3_16003!E41</f>
        <v>0</v>
      </c>
      <c r="G41" s="465">
        <f>+PSSA3_16001!F41+PSSA3_16002!F41+PSSA3_16003!F41</f>
        <v>0</v>
      </c>
      <c r="H41" s="480">
        <f>+PSSA3_16001!G41+PSSA3_16002!G41+PSSA3_16003!G41</f>
        <v>0</v>
      </c>
      <c r="I41" s="480">
        <f>+PSSA3_16001!H41+PSSA3_16002!H41+PSSA3_16003!H41</f>
        <v>0</v>
      </c>
      <c r="J41" s="379">
        <f t="shared" si="2"/>
        <v>0</v>
      </c>
    </row>
    <row r="42" spans="2:14">
      <c r="B42" s="341" t="s">
        <v>26</v>
      </c>
      <c r="C42" s="413"/>
      <c r="D42" s="465">
        <f>+PSSA3_16001!C42+PSSA3_16002!C42+PSSA3_16003!C42</f>
        <v>0</v>
      </c>
      <c r="E42" s="615">
        <f>+PSSA3_16001!D42</f>
        <v>0</v>
      </c>
      <c r="F42" s="465">
        <f>+PSSA3_16001!E42+PSSA3_16002!E42+PSSA3_16003!E42</f>
        <v>0</v>
      </c>
      <c r="G42" s="465">
        <f>+PSSA3_16001!F42+PSSA3_16002!F42+PSSA3_16003!F42</f>
        <v>0</v>
      </c>
      <c r="H42" s="480">
        <f>+PSSA3_16001!G42+PSSA3_16002!G42+PSSA3_16003!G42</f>
        <v>0</v>
      </c>
      <c r="I42" s="480">
        <f>+PSSA3_16001!H42+PSSA3_16002!H42+PSSA3_16003!H42</f>
        <v>0</v>
      </c>
      <c r="J42" s="379">
        <f t="shared" si="2"/>
        <v>0</v>
      </c>
      <c r="N42" s="21" t="s">
        <v>44</v>
      </c>
    </row>
    <row r="43" spans="2:14">
      <c r="B43" s="341" t="s">
        <v>27</v>
      </c>
      <c r="C43" s="413"/>
      <c r="D43" s="465">
        <f>+PSSA3_16001!C43+PSSA3_16002!C43+PSSA3_16003!C43</f>
        <v>0</v>
      </c>
      <c r="E43" s="615">
        <f>+PSSA3_16001!D43</f>
        <v>0</v>
      </c>
      <c r="F43" s="465">
        <f>+PSSA3_16001!E43+PSSA3_16002!E43+PSSA3_16003!E43</f>
        <v>0</v>
      </c>
      <c r="G43" s="465">
        <f>+PSSA3_16001!F43+PSSA3_16002!F43+PSSA3_16003!F43</f>
        <v>0</v>
      </c>
      <c r="H43" s="480">
        <f>+PSSA3_16001!G43+PSSA3_16002!G43+PSSA3_16003!G43</f>
        <v>0</v>
      </c>
      <c r="I43" s="480">
        <f>+PSSA3_16001!H43+PSSA3_16002!H43+PSSA3_16003!H43</f>
        <v>0</v>
      </c>
      <c r="J43" s="379">
        <f t="shared" si="2"/>
        <v>0</v>
      </c>
    </row>
    <row r="44" spans="2:14">
      <c r="B44" s="341" t="s">
        <v>28</v>
      </c>
      <c r="C44" s="413"/>
      <c r="D44" s="465">
        <f>+PSSA3_16001!C44+PSSA3_16002!C44+PSSA3_16003!C44</f>
        <v>0</v>
      </c>
      <c r="E44" s="615">
        <f>+PSSA3_16001!D44</f>
        <v>0</v>
      </c>
      <c r="F44" s="465">
        <f>+PSSA3_16001!E44+PSSA3_16002!E44+PSSA3_16003!E44</f>
        <v>0</v>
      </c>
      <c r="G44" s="465">
        <f>+PSSA3_16001!F44+PSSA3_16002!F44+PSSA3_16003!F44</f>
        <v>0</v>
      </c>
      <c r="H44" s="480">
        <f>+PSSA3_16001!G44+PSSA3_16002!G44+PSSA3_16003!G44</f>
        <v>0</v>
      </c>
      <c r="I44" s="480">
        <f>+PSSA3_16001!H44+PSSA3_16002!H44+PSSA3_16003!H44</f>
        <v>0</v>
      </c>
      <c r="J44" s="379">
        <f t="shared" si="2"/>
        <v>0</v>
      </c>
    </row>
    <row r="45" spans="2:14">
      <c r="B45" s="341" t="s">
        <v>29</v>
      </c>
      <c r="C45" s="413"/>
      <c r="D45" s="465">
        <f>+PSSA3_16001!C45+PSSA3_16002!C45+PSSA3_16003!C45</f>
        <v>0</v>
      </c>
      <c r="E45" s="615">
        <f>+PSSA3_16001!D45</f>
        <v>0</v>
      </c>
      <c r="F45" s="465">
        <f>+PSSA3_16001!E45+PSSA3_16002!E45+PSSA3_16003!E45</f>
        <v>0</v>
      </c>
      <c r="G45" s="465">
        <f>+PSSA3_16001!F45+PSSA3_16002!F45+PSSA3_16003!F45</f>
        <v>0</v>
      </c>
      <c r="H45" s="480">
        <f>+PSSA3_16001!G45+PSSA3_16002!G45+PSSA3_16003!G45</f>
        <v>0</v>
      </c>
      <c r="I45" s="480">
        <f>+PSSA3_16001!H45+PSSA3_16002!H45+PSSA3_16003!H45</f>
        <v>0</v>
      </c>
      <c r="J45" s="379">
        <f t="shared" si="2"/>
        <v>0</v>
      </c>
    </row>
    <row r="46" spans="2:14">
      <c r="B46" s="344" t="s">
        <v>30</v>
      </c>
      <c r="C46" s="354"/>
      <c r="D46" s="465">
        <f>+PSSA3_16001!C46+PSSA3_16002!C46+PSSA3_16003!C46</f>
        <v>0</v>
      </c>
      <c r="E46" s="615">
        <f>+PSSA3_16001!D46</f>
        <v>0</v>
      </c>
      <c r="F46" s="465">
        <f>+PSSA3_16001!E46+PSSA3_16002!E46+PSSA3_16003!E46</f>
        <v>0</v>
      </c>
      <c r="G46" s="465">
        <f>+PSSA3_16001!F46+PSSA3_16002!F46+PSSA3_16003!F46</f>
        <v>0</v>
      </c>
      <c r="H46" s="480">
        <f>+PSSA3_16001!G46+PSSA3_16002!G46+PSSA3_16003!G46</f>
        <v>0</v>
      </c>
      <c r="I46" s="480">
        <f>+PSSA3_16001!H46+PSSA3_16002!H46+PSSA3_16003!H46</f>
        <v>0</v>
      </c>
      <c r="J46" s="379">
        <f t="shared" si="2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4.25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38.25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374">
        <f>+PSSA3_8101!C50+PSSA3_8102!C50+PSSA3_8103!C50+PSSA3_8104!C50</f>
        <v>0</v>
      </c>
      <c r="E50" s="427" t="str">
        <f>+'[1]PSS-A1_Prime'!G54</f>
        <v>1. LABOUR</v>
      </c>
      <c r="F50" s="428"/>
      <c r="G50" s="465">
        <f>+PSSA3_16001!F50+PSSA3_16002!F50+PSSA3_16003!F50</f>
        <v>0</v>
      </c>
      <c r="H50" s="424"/>
      <c r="I50" s="480">
        <f>+PSSA3_16001!H50+PSSA3_16002!H50+PSSA3_16003!H50</f>
        <v>0</v>
      </c>
      <c r="J50" s="429">
        <f>+G50-I50</f>
        <v>0</v>
      </c>
    </row>
    <row r="51" spans="2:12">
      <c r="B51" s="341" t="s">
        <v>175</v>
      </c>
      <c r="C51" s="413"/>
      <c r="D51" s="374">
        <f>+PSSA3_8101!C51+PSSA3_8102!C51+PSSA3_8103!C51+PSSA3_8104!C51</f>
        <v>0</v>
      </c>
      <c r="E51" s="427">
        <f>+'[1]PSS-A1_Prime'!G55</f>
        <v>0</v>
      </c>
      <c r="F51" s="428"/>
      <c r="G51" s="465">
        <f>+PSSA3_16001!F51+PSSA3_16002!F51+PSSA3_16003!F51</f>
        <v>0</v>
      </c>
      <c r="H51" s="424"/>
      <c r="I51" s="480">
        <f>+PSSA3_16001!H51+PSSA3_16002!H51+PSSA3_16003!H51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70"/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5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3">
    <mergeCell ref="G4:J4"/>
    <mergeCell ref="G5:J5"/>
    <mergeCell ref="E7:J8"/>
  </mergeCells>
  <hyperlinks>
    <hyperlink ref="E9" location="WBS!A1" display="WP 16000"/>
  </hyperlinks>
  <pageMargins left="0.7" right="0.7" top="0.75" bottom="0.75" header="0.3" footer="0.3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11" zoomScale="80" zoomScaleNormal="80" workbookViewId="0">
      <selection activeCell="D35" sqref="D35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7.7109375" style="21" customWidth="1"/>
    <col min="6" max="6" width="22.85546875" style="21" customWidth="1"/>
    <col min="7" max="7" width="17.85546875" style="21" customWidth="1"/>
    <col min="8" max="8" width="16" style="21" customWidth="1"/>
    <col min="9" max="9" width="22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257"/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17001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256"/>
      <c r="B12" s="42"/>
      <c r="C12" s="43"/>
      <c r="D12" s="258"/>
      <c r="E12" s="157"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256"/>
      <c r="B13" s="42"/>
      <c r="C13" s="43"/>
      <c r="D13" s="258"/>
      <c r="E13" s="157"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256"/>
      <c r="B14" s="42"/>
      <c r="C14" s="43"/>
      <c r="D14" s="258"/>
      <c r="E14" s="157"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/>
      <c r="B15" s="42"/>
      <c r="C15" s="43"/>
      <c r="D15" s="258"/>
      <c r="E15" s="157"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/>
      <c r="B16" s="42"/>
      <c r="C16" s="43"/>
      <c r="D16" s="258"/>
      <c r="E16" s="157"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/>
      <c r="B17" s="42"/>
      <c r="C17" s="43"/>
      <c r="D17" s="258"/>
      <c r="E17" s="157"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/>
      <c r="B18" s="42"/>
      <c r="C18" s="43"/>
      <c r="D18" s="258"/>
      <c r="E18" s="157"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/>
      <c r="B19" s="42"/>
      <c r="C19" s="43"/>
      <c r="D19" s="258"/>
      <c r="E19" s="157"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/>
      <c r="B20" s="42"/>
      <c r="C20" s="43"/>
      <c r="D20" s="258"/>
      <c r="E20" s="157"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/>
      <c r="B21" s="42"/>
      <c r="C21" s="43"/>
      <c r="D21" s="258"/>
      <c r="E21" s="157"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/>
      <c r="B22" s="42"/>
      <c r="C22" s="43"/>
      <c r="D22" s="258"/>
      <c r="E22" s="157"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/>
      <c r="B23" s="42"/>
      <c r="C23" s="43"/>
      <c r="D23" s="258"/>
      <c r="E23" s="157"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788"/>
      <c r="B26" s="779"/>
      <c r="C26" s="150" t="str">
        <f>+PSSA3_9101!C26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+PSSA3_9101!C27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+PSSA3_9101!C28</f>
        <v>depreciation</v>
      </c>
      <c r="D28" s="164"/>
      <c r="E28" s="164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+PSSA3_9101!C29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+PSSA3_9101!C30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+PSSA3_9101!C31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588"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588"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588"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588"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588"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588"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588"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588"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588"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588"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588"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18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80" zoomScaleNormal="80" workbookViewId="0">
      <selection activeCell="D36" sqref="D36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7.7109375" style="21" customWidth="1"/>
    <col min="6" max="6" width="22.85546875" style="21" customWidth="1"/>
    <col min="7" max="7" width="17.85546875" style="21" customWidth="1"/>
    <col min="8" max="8" width="16" style="21" customWidth="1"/>
    <col min="9" max="9" width="22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+PSSA3_17001!F3</f>
        <v>0</v>
      </c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17002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0">
        <f>+PSSA3_17001!A12</f>
        <v>0</v>
      </c>
      <c r="B12" s="42"/>
      <c r="C12" s="43"/>
      <c r="D12" s="258"/>
      <c r="E12" s="318">
        <f>+PSSA3_17001!E12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0">
        <f>+PSSA3_17001!A13</f>
        <v>0</v>
      </c>
      <c r="B13" s="42"/>
      <c r="C13" s="43"/>
      <c r="D13" s="258"/>
      <c r="E13" s="318">
        <f>+PSSA3_17001!E13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0">
        <f>+PSSA3_17001!A14</f>
        <v>0</v>
      </c>
      <c r="B14" s="42"/>
      <c r="C14" s="43"/>
      <c r="D14" s="258"/>
      <c r="E14" s="318">
        <f>+PSSA3_17001!E14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0">
        <f>+PSSA3_17001!A15</f>
        <v>0</v>
      </c>
      <c r="B15" s="42"/>
      <c r="C15" s="43"/>
      <c r="D15" s="258"/>
      <c r="E15" s="318">
        <f>+PSSA3_17001!E15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0">
        <f>+PSSA3_17001!A16</f>
        <v>0</v>
      </c>
      <c r="B16" s="42"/>
      <c r="C16" s="43"/>
      <c r="D16" s="258"/>
      <c r="E16" s="318">
        <f>+PSSA3_17001!E16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0">
        <f>+PSSA3_17001!A17</f>
        <v>0</v>
      </c>
      <c r="B17" s="42"/>
      <c r="C17" s="43"/>
      <c r="D17" s="258"/>
      <c r="E17" s="318">
        <f>+PSSA3_17001!E17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0">
        <f>+PSSA3_17001!A18</f>
        <v>0</v>
      </c>
      <c r="B18" s="42"/>
      <c r="C18" s="43"/>
      <c r="D18" s="258"/>
      <c r="E18" s="318">
        <f>+PSSA3_17001!E18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0">
        <f>+PSSA3_17001!A19</f>
        <v>0</v>
      </c>
      <c r="B19" s="42"/>
      <c r="C19" s="43"/>
      <c r="D19" s="258"/>
      <c r="E19" s="318">
        <f>+PSSA3_17001!E19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0">
        <f>+PSSA3_17001!A20</f>
        <v>0</v>
      </c>
      <c r="B20" s="42"/>
      <c r="C20" s="43"/>
      <c r="D20" s="258"/>
      <c r="E20" s="318">
        <f>+PSSA3_17001!E20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0">
        <f>+PSSA3_17001!A21</f>
        <v>0</v>
      </c>
      <c r="B21" s="42"/>
      <c r="C21" s="43"/>
      <c r="D21" s="258"/>
      <c r="E21" s="318">
        <f>+PSSA3_17001!E21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0">
        <f>+PSSA3_17001!A22</f>
        <v>0</v>
      </c>
      <c r="B22" s="42"/>
      <c r="C22" s="43"/>
      <c r="D22" s="258"/>
      <c r="E22" s="318">
        <f>+PSSA3_17001!E22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0">
        <f>+PSSA3_17001!A23</f>
        <v>0</v>
      </c>
      <c r="B23" s="42"/>
      <c r="C23" s="43"/>
      <c r="D23" s="258"/>
      <c r="E23" s="318">
        <f>+PSSA3_17001!E23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801">
        <f>+PSSA3_17001!A26</f>
        <v>0</v>
      </c>
      <c r="B26" s="802"/>
      <c r="C26" s="150" t="str">
        <f>+PSSA3_9101!C26</f>
        <v>depreciation</v>
      </c>
      <c r="D26" s="164"/>
      <c r="E26" s="587">
        <f>+PSSA3_17001!E26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801">
        <f>+PSSA3_17001!A27</f>
        <v>0</v>
      </c>
      <c r="B27" s="802"/>
      <c r="C27" s="150" t="str">
        <f>+PSSA3_9101!C27</f>
        <v>depreciation</v>
      </c>
      <c r="D27" s="164"/>
      <c r="E27" s="587">
        <f>+PSSA3_17001!E27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801">
        <f>+PSSA3_17001!A28</f>
        <v>0</v>
      </c>
      <c r="B28" s="802"/>
      <c r="C28" s="150" t="str">
        <f>+PSSA3_9101!C28</f>
        <v>depreciation</v>
      </c>
      <c r="D28" s="164"/>
      <c r="E28" s="587">
        <f>+PSSA3_17001!E28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801">
        <f>+PSSA3_17001!A29</f>
        <v>0</v>
      </c>
      <c r="B29" s="802"/>
      <c r="C29" s="150" t="str">
        <f>+PSSA3_9101!C29</f>
        <v>depreciation</v>
      </c>
      <c r="D29" s="164"/>
      <c r="E29" s="587">
        <f>+PSSA3_17001!E29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801">
        <f>+PSSA3_17001!A30</f>
        <v>0</v>
      </c>
      <c r="B30" s="802"/>
      <c r="C30" s="150" t="str">
        <f>+PSSA3_9101!C30</f>
        <v>depreciation</v>
      </c>
      <c r="D30" s="164"/>
      <c r="E30" s="587">
        <f>+PSSA3_17001!E30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801">
        <f>+PSSA3_17001!A31</f>
        <v>0</v>
      </c>
      <c r="B31" s="802"/>
      <c r="C31" s="150" t="str">
        <f>+PSSA3_9101!C31</f>
        <v>depreciation</v>
      </c>
      <c r="D31" s="164"/>
      <c r="E31" s="587">
        <f>+PSSA3_17001!E31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+PSSA3_17001!D35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+PSSA3_17001!D36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+PSSA3_17001!D37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+PSSA3_17001!D38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+PSSA3_17001!D40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+PSSA3_17001!D41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+PSSA3_17001!D42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+PSSA3_17001!D43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+PSSA3_17001!D44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+PSSA3_17001!D45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+PSSA3_17001!D46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17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80" zoomScaleNormal="80" workbookViewId="0">
      <selection activeCell="D36" sqref="D36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7.7109375" style="21" customWidth="1"/>
    <col min="6" max="6" width="22.85546875" style="21" customWidth="1"/>
    <col min="7" max="7" width="17.85546875" style="21" customWidth="1"/>
    <col min="8" max="8" width="16" style="21" customWidth="1"/>
    <col min="9" max="9" width="22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+PSSA3_17001!F3</f>
        <v>0</v>
      </c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17003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0">
        <f>+PSSA3_17001!A12</f>
        <v>0</v>
      </c>
      <c r="B12" s="42"/>
      <c r="C12" s="43"/>
      <c r="D12" s="258"/>
      <c r="E12" s="318">
        <f>+PSSA3_17001!E12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0">
        <f>+PSSA3_17001!A13</f>
        <v>0</v>
      </c>
      <c r="B13" s="42"/>
      <c r="C13" s="43"/>
      <c r="D13" s="258"/>
      <c r="E13" s="318">
        <f>+PSSA3_17001!E13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0">
        <f>+PSSA3_17001!A14</f>
        <v>0</v>
      </c>
      <c r="B14" s="42"/>
      <c r="C14" s="43"/>
      <c r="D14" s="258"/>
      <c r="E14" s="318">
        <f>+PSSA3_17001!E14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0">
        <f>+PSSA3_17001!A15</f>
        <v>0</v>
      </c>
      <c r="B15" s="42"/>
      <c r="C15" s="43"/>
      <c r="D15" s="258"/>
      <c r="E15" s="318">
        <f>+PSSA3_17001!E15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0">
        <f>+PSSA3_17001!A16</f>
        <v>0</v>
      </c>
      <c r="B16" s="42"/>
      <c r="C16" s="43"/>
      <c r="D16" s="258"/>
      <c r="E16" s="318">
        <f>+PSSA3_17001!E16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0">
        <f>+PSSA3_17001!A17</f>
        <v>0</v>
      </c>
      <c r="B17" s="42"/>
      <c r="C17" s="43"/>
      <c r="D17" s="258"/>
      <c r="E17" s="318">
        <f>+PSSA3_17001!E17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0">
        <f>+PSSA3_17001!A18</f>
        <v>0</v>
      </c>
      <c r="B18" s="42"/>
      <c r="C18" s="43"/>
      <c r="D18" s="258"/>
      <c r="E18" s="318">
        <f>+PSSA3_17001!E18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0">
        <f>+PSSA3_17001!A19</f>
        <v>0</v>
      </c>
      <c r="B19" s="42"/>
      <c r="C19" s="43"/>
      <c r="D19" s="258"/>
      <c r="E19" s="318">
        <f>+PSSA3_17001!E19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0">
        <f>+PSSA3_17001!A20</f>
        <v>0</v>
      </c>
      <c r="B20" s="42"/>
      <c r="C20" s="43"/>
      <c r="D20" s="258"/>
      <c r="E20" s="318">
        <f>+PSSA3_17001!E20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0">
        <f>+PSSA3_17001!A21</f>
        <v>0</v>
      </c>
      <c r="B21" s="42"/>
      <c r="C21" s="43"/>
      <c r="D21" s="258"/>
      <c r="E21" s="318">
        <f>+PSSA3_17001!E21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0">
        <f>+PSSA3_17001!A22</f>
        <v>0</v>
      </c>
      <c r="B22" s="42"/>
      <c r="C22" s="43"/>
      <c r="D22" s="258"/>
      <c r="E22" s="318">
        <f>+PSSA3_17001!E22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0">
        <f>+PSSA3_17001!A23</f>
        <v>0</v>
      </c>
      <c r="B23" s="42"/>
      <c r="C23" s="43"/>
      <c r="D23" s="258"/>
      <c r="E23" s="318">
        <f>+PSSA3_17001!E23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801">
        <f>+PSSA3_17001!A26</f>
        <v>0</v>
      </c>
      <c r="B26" s="802"/>
      <c r="C26" s="150" t="str">
        <f>+PSSA3_9101!C26</f>
        <v>depreciation</v>
      </c>
      <c r="D26" s="164"/>
      <c r="E26" s="587">
        <f>+PSSA3_17001!E26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801">
        <f>+PSSA3_17001!A27</f>
        <v>0</v>
      </c>
      <c r="B27" s="802"/>
      <c r="C27" s="150" t="str">
        <f>+PSSA3_9101!C27</f>
        <v>depreciation</v>
      </c>
      <c r="D27" s="164"/>
      <c r="E27" s="587">
        <f>+PSSA3_17001!E27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801">
        <f>+PSSA3_17001!A28</f>
        <v>0</v>
      </c>
      <c r="B28" s="802"/>
      <c r="C28" s="150" t="str">
        <f>+PSSA3_9101!C28</f>
        <v>depreciation</v>
      </c>
      <c r="D28" s="164"/>
      <c r="E28" s="587">
        <f>+PSSA3_17001!E28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801">
        <f>+PSSA3_17001!A29</f>
        <v>0</v>
      </c>
      <c r="B29" s="802"/>
      <c r="C29" s="150" t="str">
        <f>+PSSA3_9101!C29</f>
        <v>depreciation</v>
      </c>
      <c r="D29" s="164"/>
      <c r="E29" s="587">
        <f>+PSSA3_17001!E29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801">
        <f>+PSSA3_17001!A30</f>
        <v>0</v>
      </c>
      <c r="B30" s="802"/>
      <c r="C30" s="150" t="str">
        <f>+PSSA3_9101!C30</f>
        <v>depreciation</v>
      </c>
      <c r="D30" s="164"/>
      <c r="E30" s="587">
        <f>+PSSA3_17001!E30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801">
        <f>+PSSA3_17001!A31</f>
        <v>0</v>
      </c>
      <c r="B31" s="802"/>
      <c r="C31" s="150" t="str">
        <f>+PSSA3_9101!C31</f>
        <v>depreciation</v>
      </c>
      <c r="D31" s="164"/>
      <c r="E31" s="587">
        <f>+PSSA3_17001!E31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+PSSA3_17001!D35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+PSSA3_17001!D36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+PSSA3_17001!D37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+PSSA3_17001!D38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+PSSA3_17001!D40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+PSSA3_17001!D41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+PSSA3_17001!D42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+PSSA3_17001!D43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+PSSA3_17001!D44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+PSSA3_17001!D45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+PSSA3_17001!D46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16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G16" sqref="G16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Progetto!D9</f>
        <v>0</v>
      </c>
      <c r="D3" s="335"/>
      <c r="E3" s="336"/>
      <c r="F3" s="337" t="s">
        <v>43</v>
      </c>
      <c r="G3" s="338">
        <f>+PSSA3_1101!F3</f>
        <v>0</v>
      </c>
      <c r="H3" s="339"/>
      <c r="I3" s="335"/>
      <c r="J3" s="340"/>
    </row>
    <row r="4" spans="2:10">
      <c r="B4" s="299" t="s">
        <v>147</v>
      </c>
      <c r="C4" s="302">
        <f>Progetto!D10</f>
        <v>0</v>
      </c>
      <c r="D4" s="342" t="s">
        <v>169</v>
      </c>
      <c r="E4" s="343"/>
      <c r="F4" s="24" t="s">
        <v>3</v>
      </c>
      <c r="G4" s="790"/>
      <c r="H4" s="791"/>
      <c r="I4" s="791"/>
      <c r="J4" s="792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790"/>
      <c r="H5" s="791"/>
      <c r="I5" s="791"/>
      <c r="J5" s="792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793"/>
      <c r="F7" s="794"/>
      <c r="G7" s="794"/>
      <c r="H7" s="794"/>
      <c r="I7" s="794"/>
      <c r="J7" s="795"/>
    </row>
    <row r="8" spans="2:10">
      <c r="B8" s="351"/>
      <c r="C8" s="352"/>
      <c r="D8" s="353"/>
      <c r="E8" s="796"/>
      <c r="F8" s="797"/>
      <c r="G8" s="797"/>
      <c r="H8" s="797"/>
      <c r="I8" s="797"/>
      <c r="J8" s="798"/>
    </row>
    <row r="9" spans="2:10">
      <c r="B9" s="344"/>
      <c r="C9" s="346"/>
      <c r="D9" s="354"/>
      <c r="E9" s="605" t="s">
        <v>172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+PSSA3_1101!A12</f>
        <v>0</v>
      </c>
      <c r="C12" s="372"/>
      <c r="D12" s="373"/>
      <c r="E12" s="465">
        <f>+PSSA3_1101!D12+PSSA3_1102!D12+PSSA3_1103!D12+PSSA3_1104!D12</f>
        <v>0</v>
      </c>
      <c r="F12" s="488">
        <f>+PSSA3_1101!E12</f>
        <v>0</v>
      </c>
      <c r="G12" s="376">
        <f>+E12*F12</f>
        <v>0</v>
      </c>
      <c r="H12" s="480">
        <f>+PSSA3_1101!G12+PSSA3_1102!G12+PSSA3_1103!G12+PSSA3_1104!G12</f>
        <v>0</v>
      </c>
      <c r="I12" s="378">
        <f>+H12*F12</f>
        <v>0</v>
      </c>
      <c r="J12" s="379">
        <f>+G12-I12</f>
        <v>0</v>
      </c>
    </row>
    <row r="13" spans="2:10">
      <c r="B13" s="465">
        <f>+PSSA3_1101!A13</f>
        <v>0</v>
      </c>
      <c r="C13" s="372"/>
      <c r="D13" s="373"/>
      <c r="E13" s="465">
        <f>+PSSA3_1101!D13+PSSA3_1102!D13+PSSA3_1103!D13+PSSA3_1104!D13</f>
        <v>0</v>
      </c>
      <c r="F13" s="489">
        <f>+PSSA3_1101!E13</f>
        <v>0</v>
      </c>
      <c r="G13" s="376">
        <f t="shared" ref="G13:G23" si="0">+E13*F13</f>
        <v>0</v>
      </c>
      <c r="H13" s="480">
        <f>+PSSA3_1101!G13+PSSA3_1102!G13+PSSA3_1103!G13+PSSA3_1104!G13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+PSSA3_1101!A14</f>
        <v>0</v>
      </c>
      <c r="C14" s="372"/>
      <c r="D14" s="373"/>
      <c r="E14" s="465">
        <f>+PSSA3_1101!D14+PSSA3_1102!D14+PSSA3_1103!D14+PSSA3_1104!D14</f>
        <v>0</v>
      </c>
      <c r="F14" s="489">
        <f>+PSSA3_1101!E14</f>
        <v>0</v>
      </c>
      <c r="G14" s="376">
        <f t="shared" si="0"/>
        <v>0</v>
      </c>
      <c r="H14" s="480">
        <f>+PSSA3_1101!G14+PSSA3_1102!G14+PSSA3_1103!G14+PSSA3_1104!G14</f>
        <v>0</v>
      </c>
      <c r="I14" s="378">
        <f t="shared" si="1"/>
        <v>0</v>
      </c>
      <c r="J14" s="379">
        <f t="shared" si="2"/>
        <v>0</v>
      </c>
    </row>
    <row r="15" spans="2:10">
      <c r="B15" s="465">
        <f>+PSSA3_1101!A15</f>
        <v>0</v>
      </c>
      <c r="C15" s="372"/>
      <c r="D15" s="373"/>
      <c r="E15" s="465">
        <f>+PSSA3_1101!D15+PSSA3_1102!D15+PSSA3_1103!D15+PSSA3_1104!D15</f>
        <v>0</v>
      </c>
      <c r="F15" s="489">
        <f>+PSSA3_1101!E15</f>
        <v>0</v>
      </c>
      <c r="G15" s="376">
        <f t="shared" si="0"/>
        <v>0</v>
      </c>
      <c r="H15" s="480">
        <f>+PSSA3_1101!G15+PSSA3_1102!G15+PSSA3_1103!G15+PSSA3_1104!G15</f>
        <v>0</v>
      </c>
      <c r="I15" s="378">
        <f t="shared" si="1"/>
        <v>0</v>
      </c>
      <c r="J15" s="379">
        <f t="shared" si="2"/>
        <v>0</v>
      </c>
    </row>
    <row r="16" spans="2:10">
      <c r="B16" s="465">
        <f>+PSSA3_1101!A16</f>
        <v>0</v>
      </c>
      <c r="C16" s="372"/>
      <c r="D16" s="373"/>
      <c r="E16" s="465">
        <f>+PSSA3_1101!D16+PSSA3_1102!D16+PSSA3_1103!D16+PSSA3_1104!D16</f>
        <v>0</v>
      </c>
      <c r="F16" s="489">
        <f>+PSSA3_1101!E16</f>
        <v>0</v>
      </c>
      <c r="G16" s="376">
        <f t="shared" si="0"/>
        <v>0</v>
      </c>
      <c r="H16" s="480">
        <f>+PSSA3_1101!G16+PSSA3_1102!G16+PSSA3_1103!G16+PSSA3_1104!G16</f>
        <v>0</v>
      </c>
      <c r="I16" s="378">
        <f t="shared" si="1"/>
        <v>0</v>
      </c>
      <c r="J16" s="379">
        <f t="shared" si="2"/>
        <v>0</v>
      </c>
    </row>
    <row r="17" spans="2:10">
      <c r="B17" s="465">
        <f>+PSSA3_1101!A17</f>
        <v>0</v>
      </c>
      <c r="C17" s="372"/>
      <c r="D17" s="373"/>
      <c r="E17" s="465">
        <f>+PSSA3_1101!D17+PSSA3_1102!D17+PSSA3_1103!D17+PSSA3_1104!D17</f>
        <v>0</v>
      </c>
      <c r="F17" s="489">
        <f>+PSSA3_1101!E17</f>
        <v>0</v>
      </c>
      <c r="G17" s="376">
        <f t="shared" si="0"/>
        <v>0</v>
      </c>
      <c r="H17" s="480">
        <f>+PSSA3_1101!G17+PSSA3_1102!G17+PSSA3_1103!G17+PSSA3_1104!G17</f>
        <v>0</v>
      </c>
      <c r="I17" s="378">
        <f t="shared" si="1"/>
        <v>0</v>
      </c>
      <c r="J17" s="379">
        <f t="shared" si="2"/>
        <v>0</v>
      </c>
    </row>
    <row r="18" spans="2:10">
      <c r="B18" s="465">
        <f>+PSSA3_1101!A18</f>
        <v>0</v>
      </c>
      <c r="C18" s="372"/>
      <c r="D18" s="373"/>
      <c r="E18" s="465">
        <f>+PSSA3_1101!D18+PSSA3_1102!D18+PSSA3_1103!D18+PSSA3_1104!D18</f>
        <v>0</v>
      </c>
      <c r="F18" s="489">
        <f>+PSSA3_1101!E18</f>
        <v>0</v>
      </c>
      <c r="G18" s="376">
        <f t="shared" si="0"/>
        <v>0</v>
      </c>
      <c r="H18" s="480">
        <f>+PSSA3_1101!G18+PSSA3_1102!G18+PSSA3_1103!G18+PSSA3_1104!G18</f>
        <v>0</v>
      </c>
      <c r="I18" s="378">
        <f t="shared" si="1"/>
        <v>0</v>
      </c>
      <c r="J18" s="379">
        <f t="shared" si="2"/>
        <v>0</v>
      </c>
    </row>
    <row r="19" spans="2:10">
      <c r="B19" s="465">
        <f>+PSSA3_1101!A19</f>
        <v>0</v>
      </c>
      <c r="C19" s="372"/>
      <c r="D19" s="373"/>
      <c r="E19" s="465">
        <f>+PSSA3_1101!D19+PSSA3_1102!D19+PSSA3_1103!D19+PSSA3_1104!D19</f>
        <v>0</v>
      </c>
      <c r="F19" s="489">
        <f>+PSSA3_1101!E19</f>
        <v>0</v>
      </c>
      <c r="G19" s="376">
        <f t="shared" si="0"/>
        <v>0</v>
      </c>
      <c r="H19" s="480">
        <f>+PSSA3_1101!G19+PSSA3_1102!G19+PSSA3_1103!G19+PSSA3_1104!G19</f>
        <v>0</v>
      </c>
      <c r="I19" s="378">
        <f t="shared" si="1"/>
        <v>0</v>
      </c>
      <c r="J19" s="379">
        <f t="shared" si="2"/>
        <v>0</v>
      </c>
    </row>
    <row r="20" spans="2:10">
      <c r="B20" s="465">
        <f>+PSSA3_1101!A20</f>
        <v>0</v>
      </c>
      <c r="C20" s="372"/>
      <c r="D20" s="373"/>
      <c r="E20" s="465">
        <f>+PSSA3_1101!D20+PSSA3_1102!D20+PSSA3_1103!D20+PSSA3_1104!D20</f>
        <v>0</v>
      </c>
      <c r="F20" s="489">
        <f>+PSSA3_1101!E20</f>
        <v>0</v>
      </c>
      <c r="G20" s="376">
        <f t="shared" si="0"/>
        <v>0</v>
      </c>
      <c r="H20" s="480">
        <f>+PSSA3_1101!G20+PSSA3_1102!G20+PSSA3_1103!G20+PSSA3_1104!G20</f>
        <v>0</v>
      </c>
      <c r="I20" s="378">
        <f t="shared" si="1"/>
        <v>0</v>
      </c>
      <c r="J20" s="379">
        <f t="shared" si="2"/>
        <v>0</v>
      </c>
    </row>
    <row r="21" spans="2:10">
      <c r="B21" s="465">
        <f>+PSSA3_1101!A21</f>
        <v>0</v>
      </c>
      <c r="C21" s="372"/>
      <c r="D21" s="373"/>
      <c r="E21" s="465">
        <f>+PSSA3_1101!D21+PSSA3_1102!D21+PSSA3_1103!D21+PSSA3_1104!D21</f>
        <v>0</v>
      </c>
      <c r="F21" s="489">
        <f>+PSSA3_1101!E21</f>
        <v>0</v>
      </c>
      <c r="G21" s="376">
        <f t="shared" si="0"/>
        <v>0</v>
      </c>
      <c r="H21" s="480">
        <f>+PSSA3_1101!G21+PSSA3_1102!G21+PSSA3_1103!G21+PSSA3_1104!G21</f>
        <v>0</v>
      </c>
      <c r="I21" s="378">
        <f t="shared" si="1"/>
        <v>0</v>
      </c>
      <c r="J21" s="379">
        <f t="shared" si="2"/>
        <v>0</v>
      </c>
    </row>
    <row r="22" spans="2:10">
      <c r="B22" s="465">
        <f>+PSSA3_1101!A22</f>
        <v>0</v>
      </c>
      <c r="C22" s="372"/>
      <c r="D22" s="373"/>
      <c r="E22" s="465">
        <f>+PSSA3_1101!D22+PSSA3_1102!D22+PSSA3_1103!D22+PSSA3_1104!D22</f>
        <v>0</v>
      </c>
      <c r="F22" s="489">
        <f>+PSSA3_1101!E22</f>
        <v>0</v>
      </c>
      <c r="G22" s="376">
        <f t="shared" si="0"/>
        <v>0</v>
      </c>
      <c r="H22" s="480">
        <f>+PSSA3_1101!G22+PSSA3_1102!G22+PSSA3_1103!G22+PSSA3_1104!G22</f>
        <v>0</v>
      </c>
      <c r="I22" s="378">
        <f t="shared" si="1"/>
        <v>0</v>
      </c>
      <c r="J22" s="379">
        <f t="shared" si="2"/>
        <v>0</v>
      </c>
    </row>
    <row r="23" spans="2:10">
      <c r="B23" s="465">
        <f>+PSSA3_1101!A23</f>
        <v>0</v>
      </c>
      <c r="C23" s="372"/>
      <c r="D23" s="373"/>
      <c r="E23" s="465">
        <f>+PSSA3_1101!D23+PSSA3_1102!D23+PSSA3_1103!D23+PSSA3_1104!D23</f>
        <v>0</v>
      </c>
      <c r="F23" s="490">
        <f>+PSSA3_1101!E23</f>
        <v>0</v>
      </c>
      <c r="G23" s="376">
        <f t="shared" si="0"/>
        <v>0</v>
      </c>
      <c r="H23" s="480">
        <f>+PSSA3_1101!G23+PSSA3_1102!G23+PSSA3_1103!G23+PSSA3_1104!G23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465">
        <f>+PSSA3_1101!A26</f>
        <v>0</v>
      </c>
      <c r="C26" s="465">
        <f>+PSSA3_1101!B26</f>
        <v>0</v>
      </c>
      <c r="D26" s="392" t="str">
        <f>+PSSA3_1101!C26</f>
        <v>depreciation</v>
      </c>
      <c r="E26" s="392">
        <v>0</v>
      </c>
      <c r="F26" s="393">
        <v>0</v>
      </c>
      <c r="G26" s="465">
        <f>+PSSA3_1101!F26+PSSA3_1102!F26+PSSA3_1103!F26+PSSA3_1104!F26</f>
        <v>0</v>
      </c>
      <c r="H26" s="480">
        <f>+PSSA3_1101!G26+PSSA3_1102!G26+PSSA3_1103!G26+PSSA3_1104!G26</f>
        <v>0</v>
      </c>
      <c r="I26" s="480">
        <f>+PSSA3_1101!H26+PSSA3_1102!H26+PSSA3_1103!H26+PSSA3_1104!H26</f>
        <v>0</v>
      </c>
      <c r="J26" s="379">
        <f t="shared" ref="J26:J31" si="3">+G26-I26</f>
        <v>0</v>
      </c>
    </row>
    <row r="27" spans="2:10">
      <c r="B27" s="465">
        <f>+PSSA3_1101!A27</f>
        <v>0</v>
      </c>
      <c r="C27" s="465">
        <f>+PSSA3_1101!B27</f>
        <v>0</v>
      </c>
      <c r="D27" s="392" t="str">
        <f>+PSSA3_1101!C27</f>
        <v>depreciation</v>
      </c>
      <c r="E27" s="374">
        <v>0</v>
      </c>
      <c r="F27" s="397">
        <v>0</v>
      </c>
      <c r="G27" s="465">
        <f>+PSSA3_1101!F27+PSSA3_1102!F27+PSSA3_1103!F27+PSSA3_1104!F27</f>
        <v>0</v>
      </c>
      <c r="H27" s="480">
        <f>+PSSA3_1101!G27+PSSA3_1102!G27+PSSA3_1103!G27+PSSA3_1104!G27</f>
        <v>0</v>
      </c>
      <c r="I27" s="480">
        <f>+PSSA3_1101!H27+PSSA3_1102!H27+PSSA3_1103!H27+PSSA3_1104!H27</f>
        <v>0</v>
      </c>
      <c r="J27" s="379">
        <f t="shared" si="3"/>
        <v>0</v>
      </c>
    </row>
    <row r="28" spans="2:10">
      <c r="B28" s="465">
        <f>+PSSA3_1101!A28</f>
        <v>0</v>
      </c>
      <c r="C28" s="465">
        <f>+PSSA3_1101!B28</f>
        <v>0</v>
      </c>
      <c r="D28" s="392" t="str">
        <f>+PSSA3_1101!C28</f>
        <v>depreciation</v>
      </c>
      <c r="E28" s="374">
        <v>0</v>
      </c>
      <c r="F28" s="397">
        <v>0</v>
      </c>
      <c r="G28" s="465">
        <f>+PSSA3_1101!F28+PSSA3_1102!F28+PSSA3_1103!F28+PSSA3_1104!F28</f>
        <v>0</v>
      </c>
      <c r="H28" s="480">
        <f>+PSSA3_1101!G28+PSSA3_1102!G28+PSSA3_1103!G28+PSSA3_1104!G28</f>
        <v>0</v>
      </c>
      <c r="I28" s="480">
        <f>+PSSA3_1101!H28+PSSA3_1102!H28+PSSA3_1103!H28+PSSA3_1104!H28</f>
        <v>0</v>
      </c>
      <c r="J28" s="379">
        <f t="shared" si="3"/>
        <v>0</v>
      </c>
    </row>
    <row r="29" spans="2:10">
      <c r="B29" s="465">
        <f>+PSSA3_1101!A29</f>
        <v>0</v>
      </c>
      <c r="C29" s="465">
        <f>+PSSA3_1101!B29</f>
        <v>0</v>
      </c>
      <c r="D29" s="392" t="str">
        <f>+PSSA3_1101!C29</f>
        <v>depreciation</v>
      </c>
      <c r="E29" s="374">
        <v>0</v>
      </c>
      <c r="F29" s="397">
        <v>0</v>
      </c>
      <c r="G29" s="465">
        <f>+PSSA3_1101!F29+PSSA3_1102!F29+PSSA3_1103!F29+PSSA3_1104!F29</f>
        <v>0</v>
      </c>
      <c r="H29" s="480">
        <f>+PSSA3_1101!G29+PSSA3_1102!G29+PSSA3_1103!G29+PSSA3_1104!G29</f>
        <v>0</v>
      </c>
      <c r="I29" s="480">
        <f>+PSSA3_1101!H29+PSSA3_1102!H29+PSSA3_1103!H29+PSSA3_1104!H29</f>
        <v>0</v>
      </c>
      <c r="J29" s="379">
        <f t="shared" si="3"/>
        <v>0</v>
      </c>
    </row>
    <row r="30" spans="2:10">
      <c r="B30" s="465">
        <f>+PSSA3_1101!A30</f>
        <v>0</v>
      </c>
      <c r="C30" s="465">
        <f>+PSSA3_1101!B30</f>
        <v>0</v>
      </c>
      <c r="D30" s="392" t="str">
        <f>+PSSA3_1101!C30</f>
        <v>depreciation</v>
      </c>
      <c r="E30" s="374">
        <v>0</v>
      </c>
      <c r="F30" s="397">
        <v>0</v>
      </c>
      <c r="G30" s="465">
        <f>+PSSA3_1101!F30+PSSA3_1102!F30+PSSA3_1103!F30+PSSA3_1104!F30</f>
        <v>0</v>
      </c>
      <c r="H30" s="480">
        <f>+PSSA3_1101!G30+PSSA3_1102!G30+PSSA3_1103!G30+PSSA3_1104!G30</f>
        <v>0</v>
      </c>
      <c r="I30" s="480">
        <f>+PSSA3_1101!H30+PSSA3_1102!H30+PSSA3_1103!H30+PSSA3_1104!H30</f>
        <v>0</v>
      </c>
      <c r="J30" s="379">
        <f t="shared" si="3"/>
        <v>0</v>
      </c>
    </row>
    <row r="31" spans="2:10">
      <c r="B31" s="465">
        <f>+PSSA3_1101!A31</f>
        <v>0</v>
      </c>
      <c r="C31" s="465">
        <f>+PSSA3_1101!B31</f>
        <v>0</v>
      </c>
      <c r="D31" s="392" t="str">
        <f>+PSSA3_1101!C31</f>
        <v>depreciation</v>
      </c>
      <c r="E31" s="399">
        <v>0</v>
      </c>
      <c r="F31" s="399">
        <v>0</v>
      </c>
      <c r="G31" s="465">
        <f>+PSSA3_1101!F31+PSSA3_1102!F31+PSSA3_1103!F31+PSSA3_1104!F31</f>
        <v>0</v>
      </c>
      <c r="H31" s="480">
        <f>+PSSA3_1101!G31+PSSA3_1102!G31+PSSA3_1103!G31+PSSA3_1104!G31</f>
        <v>0</v>
      </c>
      <c r="I31" s="480">
        <f>+PSSA3_1101!H31+PSSA3_1102!H31+PSSA3_1103!H31+PSSA3_1104!H31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465"/>
      <c r="H32" s="482"/>
      <c r="I32" s="482"/>
      <c r="J32" s="481" t="s">
        <v>44</v>
      </c>
    </row>
    <row r="33" spans="2:14">
      <c r="B33" s="344" t="s">
        <v>38</v>
      </c>
      <c r="C33" s="349"/>
      <c r="D33" s="390"/>
      <c r="E33" s="390"/>
      <c r="F33" s="383"/>
      <c r="G33" s="491">
        <f>SUM(G26:G32)</f>
        <v>0</v>
      </c>
      <c r="H33" s="483">
        <f>SUM(H26:H32)</f>
        <v>0</v>
      </c>
      <c r="I33" s="483">
        <f>SUM(I26:I32)</f>
        <v>0</v>
      </c>
      <c r="J33" s="484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65">
        <f>+PSSA3_1101!F34+PSSA3_1102!F34+PSSA3_1103!F34+PSSA3_1104!F34</f>
        <v>0</v>
      </c>
      <c r="H34" s="485"/>
      <c r="I34" s="472"/>
      <c r="J34" s="486"/>
      <c r="K34" s="53"/>
    </row>
    <row r="35" spans="2:14">
      <c r="B35" s="334" t="s">
        <v>19</v>
      </c>
      <c r="C35" s="336"/>
      <c r="D35" s="465">
        <f>+PSSA3_1101!C35+PSSA3_1102!C35+PSSA3_1103!C35+PSSA3_1104!C35</f>
        <v>0</v>
      </c>
      <c r="E35" s="412">
        <f>+PSSA3_1101!D35</f>
        <v>0</v>
      </c>
      <c r="F35" s="465">
        <f>+PSSA3_1101!E35+PSSA3_1102!E35+PSSA3_1103!E35+PSSA3_1104!E35</f>
        <v>0</v>
      </c>
      <c r="G35" s="465">
        <f>+PSSA3_1101!F35+PSSA3_1102!F35+PSSA3_1103!F35+PSSA3_1104!F35</f>
        <v>0</v>
      </c>
      <c r="H35" s="480">
        <f>+PSSA3_1101!G35+PSSA3_1102!G35+PSSA3_1103!G35+PSSA3_1104!G35</f>
        <v>0</v>
      </c>
      <c r="I35" s="480">
        <f>+PSSA3_1101!H35+PSSA3_1102!H35+PSSA3_1103!H35+PSSA3_1104!H35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465">
        <f>+PSSA3_1101!C36+PSSA3_1102!C36+PSSA3_1103!C36+PSSA3_1104!C36</f>
        <v>0</v>
      </c>
      <c r="E36" s="412">
        <f>+PSSA3_1101!D36</f>
        <v>0</v>
      </c>
      <c r="F36" s="465">
        <f>+PSSA3_1101!E36+PSSA3_1102!E36+PSSA3_1103!E36+PSSA3_1104!E36</f>
        <v>0</v>
      </c>
      <c r="G36" s="465">
        <f>+PSSA3_1101!F36+PSSA3_1102!F36+PSSA3_1103!F36+PSSA3_1104!F36</f>
        <v>0</v>
      </c>
      <c r="H36" s="480">
        <f>+PSSA3_1101!G36+PSSA3_1102!G36+PSSA3_1103!G36+PSSA3_1104!G36</f>
        <v>0</v>
      </c>
      <c r="I36" s="480">
        <f>+PSSA3_1101!H36+PSSA3_1102!H36+PSSA3_1103!H36+PSSA3_1104!H36</f>
        <v>0</v>
      </c>
      <c r="J36" s="379">
        <f t="shared" si="4"/>
        <v>0</v>
      </c>
    </row>
    <row r="37" spans="2:14">
      <c r="B37" s="341" t="s">
        <v>21</v>
      </c>
      <c r="C37" s="413"/>
      <c r="D37" s="465">
        <f>+PSSA3_1101!C37+PSSA3_1102!C37+PSSA3_1103!C37+PSSA3_1104!C37</f>
        <v>0</v>
      </c>
      <c r="E37" s="412">
        <f>+PSSA3_1101!D37</f>
        <v>0</v>
      </c>
      <c r="F37" s="465">
        <f>+PSSA3_1101!E37+PSSA3_1102!E37+PSSA3_1103!E37+PSSA3_1104!E37</f>
        <v>0</v>
      </c>
      <c r="G37" s="465">
        <f>+PSSA3_1101!F37+PSSA3_1102!F37+PSSA3_1103!F37+PSSA3_1104!F37</f>
        <v>0</v>
      </c>
      <c r="H37" s="480">
        <f>+PSSA3_1101!G37+PSSA3_1102!G37+PSSA3_1103!G37+PSSA3_1104!G37</f>
        <v>0</v>
      </c>
      <c r="I37" s="480">
        <f>+PSSA3_1101!H37+PSSA3_1102!H37+PSSA3_1103!H37+PSSA3_1104!H37</f>
        <v>0</v>
      </c>
      <c r="J37" s="379">
        <f t="shared" si="4"/>
        <v>0</v>
      </c>
    </row>
    <row r="38" spans="2:14">
      <c r="B38" s="341" t="s">
        <v>22</v>
      </c>
      <c r="C38" s="413"/>
      <c r="D38" s="465">
        <f>+PSSA3_1101!C38+PSSA3_1102!C38+PSSA3_1103!C38+PSSA3_1104!C38</f>
        <v>0</v>
      </c>
      <c r="E38" s="412">
        <f>+PSSA3_1101!D38</f>
        <v>0</v>
      </c>
      <c r="F38" s="465">
        <f>+PSSA3_1101!E38+PSSA3_1102!E38+PSSA3_1103!E38+PSSA3_1104!E38</f>
        <v>0</v>
      </c>
      <c r="G38" s="465">
        <f>+PSSA3_1101!F38+PSSA3_1102!F38+PSSA3_1103!F38+PSSA3_1104!F38</f>
        <v>0</v>
      </c>
      <c r="H38" s="480">
        <f>+PSSA3_1101!G38+PSSA3_1102!G38+PSSA3_1103!G38+PSSA3_1104!G38</f>
        <v>0</v>
      </c>
      <c r="I38" s="480">
        <f>+PSSA3_1101!H38+PSSA3_1102!H38+PSSA3_1103!H38+PSSA3_1104!H38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487"/>
    </row>
    <row r="40" spans="2:14">
      <c r="B40" s="341" t="s">
        <v>24</v>
      </c>
      <c r="C40" s="413"/>
      <c r="D40" s="465">
        <f>+PSSA3_1101!C40+PSSA3_1102!C40+PSSA3_1103!C40+PSSA3_1104!C40</f>
        <v>0</v>
      </c>
      <c r="E40" s="412">
        <f>+PSSA3_1101!D40</f>
        <v>0</v>
      </c>
      <c r="F40" s="465">
        <f>+PSSA3_1101!E40+PSSA3_1102!E40+PSSA3_1103!E40+PSSA3_1104!E40</f>
        <v>0</v>
      </c>
      <c r="G40" s="465">
        <f>+PSSA3_1101!F40+PSSA3_1102!F40+PSSA3_1103!F40+PSSA3_1104!F40</f>
        <v>0</v>
      </c>
      <c r="H40" s="480">
        <f>+PSSA3_1101!G40+PSSA3_1102!G40+PSSA3_1103!G40+PSSA3_1104!G40</f>
        <v>0</v>
      </c>
      <c r="I40" s="480">
        <f>+PSSA3_1101!H40+PSSA3_1102!H40+PSSA3_1103!H40+PSSA3_1104!H40</f>
        <v>0</v>
      </c>
      <c r="J40" s="379">
        <f t="shared" si="4"/>
        <v>0</v>
      </c>
    </row>
    <row r="41" spans="2:14">
      <c r="B41" s="341" t="s">
        <v>25</v>
      </c>
      <c r="C41" s="413"/>
      <c r="D41" s="465">
        <f>+PSSA3_1101!C41+PSSA3_1102!C41+PSSA3_1103!C41+PSSA3_1104!C41</f>
        <v>0</v>
      </c>
      <c r="E41" s="412">
        <f>+PSSA3_1101!D41</f>
        <v>0</v>
      </c>
      <c r="F41" s="465">
        <f>+PSSA3_1101!E41+PSSA3_1102!E41+PSSA3_1103!E41+PSSA3_1104!E41</f>
        <v>0</v>
      </c>
      <c r="G41" s="465">
        <f>+PSSA3_1101!F41+PSSA3_1102!F41+PSSA3_1103!F41+PSSA3_1104!F41</f>
        <v>0</v>
      </c>
      <c r="H41" s="480">
        <f>+PSSA3_1101!G41+PSSA3_1102!G41+PSSA3_1103!G41+PSSA3_1104!G41</f>
        <v>0</v>
      </c>
      <c r="I41" s="480">
        <f>+PSSA3_1101!H41+PSSA3_1102!H41+PSSA3_1103!H41+PSSA3_1104!H41</f>
        <v>0</v>
      </c>
      <c r="J41" s="379">
        <f t="shared" si="4"/>
        <v>0</v>
      </c>
    </row>
    <row r="42" spans="2:14">
      <c r="B42" s="341" t="s">
        <v>26</v>
      </c>
      <c r="C42" s="413"/>
      <c r="D42" s="465">
        <f>+PSSA3_1101!C42+PSSA3_1102!C42+PSSA3_1103!C42+PSSA3_1104!C42</f>
        <v>0</v>
      </c>
      <c r="E42" s="412">
        <f>+PSSA3_1101!D42</f>
        <v>0</v>
      </c>
      <c r="F42" s="465">
        <f>+PSSA3_1101!E42+PSSA3_1102!E42+PSSA3_1103!E42+PSSA3_1104!E42</f>
        <v>0</v>
      </c>
      <c r="G42" s="465">
        <f>+PSSA3_1101!F42+PSSA3_1102!F42+PSSA3_1103!F42+PSSA3_1104!F42</f>
        <v>0</v>
      </c>
      <c r="H42" s="480">
        <f>+PSSA3_1101!G42+PSSA3_1102!G42+PSSA3_1103!G42+PSSA3_1104!G42</f>
        <v>0</v>
      </c>
      <c r="I42" s="480">
        <f>+PSSA3_1101!H42+PSSA3_1102!H42+PSSA3_1103!H42+PSSA3_1104!H42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465">
        <f>+PSSA3_1101!C43+PSSA3_1102!C43+PSSA3_1103!C43+PSSA3_1104!C43</f>
        <v>0</v>
      </c>
      <c r="E43" s="412">
        <f>+PSSA3_1101!D43</f>
        <v>0</v>
      </c>
      <c r="F43" s="465">
        <f>+PSSA3_1101!E43+PSSA3_1102!E43+PSSA3_1103!E43+PSSA3_1104!E43</f>
        <v>0</v>
      </c>
      <c r="G43" s="465">
        <f>+PSSA3_1101!F43+PSSA3_1102!F43+PSSA3_1103!F43+PSSA3_1104!F43</f>
        <v>0</v>
      </c>
      <c r="H43" s="480">
        <f>+PSSA3_1101!G43+PSSA3_1102!G43+PSSA3_1103!G43+PSSA3_1104!G43</f>
        <v>0</v>
      </c>
      <c r="I43" s="480">
        <f>+PSSA3_1101!H43+PSSA3_1102!H43+PSSA3_1103!H43+PSSA3_1104!H43</f>
        <v>0</v>
      </c>
      <c r="J43" s="379">
        <f t="shared" si="4"/>
        <v>0</v>
      </c>
    </row>
    <row r="44" spans="2:14">
      <c r="B44" s="341" t="s">
        <v>28</v>
      </c>
      <c r="C44" s="413"/>
      <c r="D44" s="465">
        <f>+PSSA3_1101!C44+PSSA3_1102!C44+PSSA3_1103!C44+PSSA3_1104!C44</f>
        <v>0</v>
      </c>
      <c r="E44" s="412">
        <f>+PSSA3_1101!D44</f>
        <v>0</v>
      </c>
      <c r="F44" s="465">
        <f>+PSSA3_1101!E44+PSSA3_1102!E44+PSSA3_1103!E44+PSSA3_1104!E44</f>
        <v>0</v>
      </c>
      <c r="G44" s="465">
        <f>+PSSA3_1101!F44+PSSA3_1102!F44+PSSA3_1103!F44+PSSA3_1104!F44</f>
        <v>0</v>
      </c>
      <c r="H44" s="480">
        <f>+PSSA3_1101!G44+PSSA3_1102!G44+PSSA3_1103!G44+PSSA3_1104!G44</f>
        <v>0</v>
      </c>
      <c r="I44" s="480">
        <f>+PSSA3_1101!H44+PSSA3_1102!H44+PSSA3_1103!H44+PSSA3_1104!H44</f>
        <v>0</v>
      </c>
      <c r="J44" s="379">
        <f t="shared" si="4"/>
        <v>0</v>
      </c>
    </row>
    <row r="45" spans="2:14">
      <c r="B45" s="341" t="s">
        <v>29</v>
      </c>
      <c r="C45" s="413"/>
      <c r="D45" s="465">
        <f>+PSSA3_1101!C45+PSSA3_1102!C45+PSSA3_1103!C45+PSSA3_1104!C45</f>
        <v>0</v>
      </c>
      <c r="E45" s="412">
        <f>+PSSA3_1101!D45</f>
        <v>0</v>
      </c>
      <c r="F45" s="465">
        <f>+PSSA3_1101!E45+PSSA3_1102!E45+PSSA3_1103!E45+PSSA3_1104!E45</f>
        <v>0</v>
      </c>
      <c r="G45" s="465">
        <f>+PSSA3_1101!F45+PSSA3_1102!F45+PSSA3_1103!F45+PSSA3_1104!F45</f>
        <v>0</v>
      </c>
      <c r="H45" s="480">
        <f>+PSSA3_1101!G45+PSSA3_1102!G45+PSSA3_1103!G45+PSSA3_1104!G45</f>
        <v>0</v>
      </c>
      <c r="I45" s="480">
        <f>+PSSA3_1101!H45+PSSA3_1102!H45+PSSA3_1103!H45+PSSA3_1104!H45</f>
        <v>0</v>
      </c>
      <c r="J45" s="379">
        <f t="shared" si="4"/>
        <v>0</v>
      </c>
    </row>
    <row r="46" spans="2:14">
      <c r="B46" s="344" t="s">
        <v>30</v>
      </c>
      <c r="C46" s="354"/>
      <c r="D46" s="465">
        <f>+PSSA3_1101!C46+PSSA3_1102!C46+PSSA3_1103!C46+PSSA3_1104!C46</f>
        <v>0</v>
      </c>
      <c r="E46" s="412">
        <f>+PSSA3_1101!D46</f>
        <v>0</v>
      </c>
      <c r="F46" s="465">
        <f>+PSSA3_1101!E46+PSSA3_1102!E46+PSSA3_1103!E46+PSSA3_1104!E46</f>
        <v>0</v>
      </c>
      <c r="G46" s="465">
        <f>+PSSA3_1101!F46+PSSA3_1102!F46+PSSA3_1103!F46+PSSA3_1104!F46</f>
        <v>0</v>
      </c>
      <c r="H46" s="480">
        <f>+PSSA3_1101!G46+PSSA3_1102!G46+PSSA3_1103!G46+PSSA3_1104!G46</f>
        <v>0</v>
      </c>
      <c r="I46" s="480">
        <f>+PSSA3_1101!H46+PSSA3_1102!H46+PSSA3_1103!H46+PSSA3_1104!H46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f>SUM(F35:F46)</f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4.25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38.25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465">
        <f>+PSSA3_1101!C50+PSSA3_1102!C50+PSSA3_1103!C50+PSSA3_1104!C50</f>
        <v>0</v>
      </c>
      <c r="E50" s="427" t="str">
        <f>+'[1]PSS-A1_Prime'!G54</f>
        <v>1. LABOUR</v>
      </c>
      <c r="F50" s="428"/>
      <c r="G50" s="465">
        <f>+PSSA3_1101!F50+PSSA3_1102!F50+PSSA3_1103!F50+PSSA3_1104!F50</f>
        <v>0</v>
      </c>
      <c r="H50" s="424"/>
      <c r="I50" s="480">
        <f>+PSSA3_1101!H50+PSSA3_1102!H50+PSSA3_1103!H50+PSSA3_1104!H50</f>
        <v>0</v>
      </c>
      <c r="J50" s="429">
        <f>+G50-I50</f>
        <v>0</v>
      </c>
    </row>
    <row r="51" spans="2:12">
      <c r="B51" s="341" t="s">
        <v>175</v>
      </c>
      <c r="C51" s="413"/>
      <c r="D51" s="465">
        <f>+PSSA3_1101!C51+PSSA3_1102!C51+PSSA3_1103!C51+PSSA3_1104!C51</f>
        <v>0</v>
      </c>
      <c r="E51" s="427">
        <f>+'[1]PSS-A1_Prime'!G55</f>
        <v>0</v>
      </c>
      <c r="F51" s="428"/>
      <c r="G51" s="465">
        <f>+PSSA3_1101!F51+PSSA3_1102!F51+PSSA3_1103!F51+PSSA3_1104!F51</f>
        <v>0</v>
      </c>
      <c r="H51" s="424"/>
      <c r="I51" s="480">
        <f>+PSSA3_1101!H51+PSSA3_1102!H51+PSSA3_1103!H51+PSSA3_1104!H51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80">
        <f>+PSSA3_1101!H52+PSSA3_1102!H52+PSSA3_1103!H52+PSSA3_1104!H52</f>
        <v>0</v>
      </c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5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3">
    <mergeCell ref="G4:J4"/>
    <mergeCell ref="G5:J5"/>
    <mergeCell ref="E7:J8"/>
  </mergeCells>
  <conditionalFormatting sqref="E35:E38 E40:E46">
    <cfRule type="cellIs" dxfId="76" priority="1" stopIfTrue="1" operator="greaterThan">
      <formula>0</formula>
    </cfRule>
  </conditionalFormatting>
  <hyperlinks>
    <hyperlink ref="E9" location="WBS!A1" display="WP 1000"/>
  </hyperlinks>
  <pageMargins left="0.7" right="0.7" top="0.75" bottom="0.75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topLeftCell="B4" zoomScale="80" zoomScaleNormal="80" workbookViewId="0">
      <selection activeCell="E9" sqref="E9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+Progetto!E9</f>
        <v>0</v>
      </c>
      <c r="D3" s="335"/>
      <c r="E3" s="336"/>
      <c r="F3" s="337" t="s">
        <v>43</v>
      </c>
      <c r="G3" s="338">
        <f>+PSSA3_17001!F3</f>
        <v>0</v>
      </c>
      <c r="H3" s="339"/>
      <c r="I3" s="335"/>
      <c r="J3" s="340"/>
    </row>
    <row r="4" spans="2:10">
      <c r="B4" s="299" t="s">
        <v>147</v>
      </c>
      <c r="C4" s="302">
        <f>+Progetto!E10</f>
        <v>0</v>
      </c>
      <c r="D4" s="342" t="s">
        <v>169</v>
      </c>
      <c r="E4" s="343"/>
      <c r="F4" s="24" t="s">
        <v>3</v>
      </c>
      <c r="G4" s="790"/>
      <c r="H4" s="791"/>
      <c r="I4" s="791"/>
      <c r="J4" s="792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790"/>
      <c r="H5" s="791"/>
      <c r="I5" s="791"/>
      <c r="J5" s="792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793"/>
      <c r="F7" s="794"/>
      <c r="G7" s="794"/>
      <c r="H7" s="794"/>
      <c r="I7" s="794"/>
      <c r="J7" s="795"/>
    </row>
    <row r="8" spans="2:10">
      <c r="B8" s="351"/>
      <c r="C8" s="352"/>
      <c r="D8" s="353"/>
      <c r="E8" s="796"/>
      <c r="F8" s="797"/>
      <c r="G8" s="797"/>
      <c r="H8" s="797"/>
      <c r="I8" s="797"/>
      <c r="J8" s="798"/>
    </row>
    <row r="9" spans="2:10">
      <c r="B9" s="344"/>
      <c r="C9" s="346"/>
      <c r="D9" s="354"/>
      <c r="E9" s="605" t="s">
        <v>219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+PSSA3_17001!A12</f>
        <v>0</v>
      </c>
      <c r="C12" s="372"/>
      <c r="D12" s="373"/>
      <c r="E12" s="374">
        <f>+PSSA3_17001!D12+PSSA3_17002!D12+PSSA3_17003!D12</f>
        <v>0</v>
      </c>
      <c r="F12" s="375">
        <f>+PSSA3_17001!E12</f>
        <v>0</v>
      </c>
      <c r="G12" s="376">
        <f>+E12*F12</f>
        <v>0</v>
      </c>
      <c r="H12" s="468">
        <f>+PSSA3_17001!G12+PSSA3_17002!G12+PSSA3_17003!G12</f>
        <v>0</v>
      </c>
      <c r="I12" s="378">
        <f>+H12*F12</f>
        <v>0</v>
      </c>
      <c r="J12" s="379">
        <f>+G12-I12</f>
        <v>0</v>
      </c>
    </row>
    <row r="13" spans="2:10">
      <c r="B13" s="465">
        <f>+PSSA3_17001!A13</f>
        <v>0</v>
      </c>
      <c r="C13" s="372"/>
      <c r="D13" s="373"/>
      <c r="E13" s="374">
        <f>+PSSA3_17001!D13+PSSA3_17002!D13+PSSA3_17003!D13</f>
        <v>0</v>
      </c>
      <c r="F13" s="375">
        <f>+PSSA3_17001!E13</f>
        <v>0</v>
      </c>
      <c r="G13" s="376">
        <f t="shared" ref="G13:G23" si="0">+E13*F13</f>
        <v>0</v>
      </c>
      <c r="H13" s="468">
        <f>+PSSA3_17001!G13+PSSA3_17002!G13+PSSA3_17003!G13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+PSSA3_17001!A14</f>
        <v>0</v>
      </c>
      <c r="C14" s="372"/>
      <c r="D14" s="373"/>
      <c r="E14" s="374">
        <f>+PSSA3_17001!D14+PSSA3_17002!D14+PSSA3_17003!D14</f>
        <v>0</v>
      </c>
      <c r="F14" s="375">
        <f>+PSSA3_17001!E14</f>
        <v>0</v>
      </c>
      <c r="G14" s="376">
        <f t="shared" si="0"/>
        <v>0</v>
      </c>
      <c r="H14" s="468">
        <f>+PSSA3_17001!G14+PSSA3_17002!G14+PSSA3_17003!G14</f>
        <v>0</v>
      </c>
      <c r="I14" s="378">
        <f t="shared" si="1"/>
        <v>0</v>
      </c>
      <c r="J14" s="379">
        <f t="shared" si="2"/>
        <v>0</v>
      </c>
    </row>
    <row r="15" spans="2:10">
      <c r="B15" s="465">
        <f>+PSSA3_17001!A15</f>
        <v>0</v>
      </c>
      <c r="C15" s="372"/>
      <c r="D15" s="373"/>
      <c r="E15" s="374">
        <f>+PSSA3_17001!D15+PSSA3_17002!D15+PSSA3_17003!D15</f>
        <v>0</v>
      </c>
      <c r="F15" s="375">
        <f>+PSSA3_17001!E15</f>
        <v>0</v>
      </c>
      <c r="G15" s="376">
        <f t="shared" si="0"/>
        <v>0</v>
      </c>
      <c r="H15" s="468">
        <f>+PSSA3_17001!G15+PSSA3_17002!G15+PSSA3_17003!G15</f>
        <v>0</v>
      </c>
      <c r="I15" s="378">
        <f t="shared" si="1"/>
        <v>0</v>
      </c>
      <c r="J15" s="379">
        <f t="shared" si="2"/>
        <v>0</v>
      </c>
    </row>
    <row r="16" spans="2:10">
      <c r="B16" s="465">
        <f>+PSSA3_17001!A16</f>
        <v>0</v>
      </c>
      <c r="C16" s="372"/>
      <c r="D16" s="373"/>
      <c r="E16" s="374">
        <f>+PSSA3_17001!D16+PSSA3_17002!D16+PSSA3_17003!D16</f>
        <v>0</v>
      </c>
      <c r="F16" s="375">
        <f>+PSSA3_17001!E16</f>
        <v>0</v>
      </c>
      <c r="G16" s="376">
        <f t="shared" si="0"/>
        <v>0</v>
      </c>
      <c r="H16" s="468">
        <f>+PSSA3_17001!G16+PSSA3_17002!G16+PSSA3_17003!G16</f>
        <v>0</v>
      </c>
      <c r="I16" s="378">
        <f t="shared" si="1"/>
        <v>0</v>
      </c>
      <c r="J16" s="379">
        <f t="shared" si="2"/>
        <v>0</v>
      </c>
    </row>
    <row r="17" spans="2:10">
      <c r="B17" s="465">
        <f>+PSSA3_17001!A17</f>
        <v>0</v>
      </c>
      <c r="C17" s="372"/>
      <c r="D17" s="373"/>
      <c r="E17" s="374">
        <f>+PSSA3_17001!D17+PSSA3_17002!D17+PSSA3_17003!D17</f>
        <v>0</v>
      </c>
      <c r="F17" s="375">
        <f>+PSSA3_17001!E17</f>
        <v>0</v>
      </c>
      <c r="G17" s="376">
        <f t="shared" si="0"/>
        <v>0</v>
      </c>
      <c r="H17" s="468">
        <f>+PSSA3_17001!G17+PSSA3_17002!G17+PSSA3_17003!G17</f>
        <v>0</v>
      </c>
      <c r="I17" s="378">
        <f t="shared" si="1"/>
        <v>0</v>
      </c>
      <c r="J17" s="379">
        <f t="shared" si="2"/>
        <v>0</v>
      </c>
    </row>
    <row r="18" spans="2:10">
      <c r="B18" s="465">
        <f>+PSSA3_17001!A18</f>
        <v>0</v>
      </c>
      <c r="C18" s="372"/>
      <c r="D18" s="373"/>
      <c r="E18" s="374">
        <f>+PSSA3_17001!D18+PSSA3_17002!D18+PSSA3_17003!D18</f>
        <v>0</v>
      </c>
      <c r="F18" s="375">
        <f>+PSSA3_17001!E18</f>
        <v>0</v>
      </c>
      <c r="G18" s="376">
        <f t="shared" si="0"/>
        <v>0</v>
      </c>
      <c r="H18" s="468">
        <f>+PSSA3_17001!G18+PSSA3_17002!G18+PSSA3_17003!G18</f>
        <v>0</v>
      </c>
      <c r="I18" s="378">
        <f t="shared" si="1"/>
        <v>0</v>
      </c>
      <c r="J18" s="379">
        <f t="shared" si="2"/>
        <v>0</v>
      </c>
    </row>
    <row r="19" spans="2:10">
      <c r="B19" s="465">
        <f>+PSSA3_17001!A19</f>
        <v>0</v>
      </c>
      <c r="C19" s="372"/>
      <c r="D19" s="373"/>
      <c r="E19" s="374">
        <f>+PSSA3_17001!D19+PSSA3_17002!D19+PSSA3_17003!D19</f>
        <v>0</v>
      </c>
      <c r="F19" s="375">
        <f>+PSSA3_17001!E19</f>
        <v>0</v>
      </c>
      <c r="G19" s="376">
        <f t="shared" si="0"/>
        <v>0</v>
      </c>
      <c r="H19" s="468">
        <f>+PSSA3_17001!G19+PSSA3_17002!G19+PSSA3_17003!G19</f>
        <v>0</v>
      </c>
      <c r="I19" s="378">
        <f t="shared" si="1"/>
        <v>0</v>
      </c>
      <c r="J19" s="379">
        <f t="shared" si="2"/>
        <v>0</v>
      </c>
    </row>
    <row r="20" spans="2:10">
      <c r="B20" s="465">
        <f>+PSSA3_17001!A20</f>
        <v>0</v>
      </c>
      <c r="C20" s="372"/>
      <c r="D20" s="373"/>
      <c r="E20" s="374">
        <f>+PSSA3_17001!D20+PSSA3_17002!D20+PSSA3_17003!D20</f>
        <v>0</v>
      </c>
      <c r="F20" s="375">
        <f>+PSSA3_17001!E20</f>
        <v>0</v>
      </c>
      <c r="G20" s="376">
        <f t="shared" si="0"/>
        <v>0</v>
      </c>
      <c r="H20" s="468">
        <f>+PSSA3_17001!G20+PSSA3_17002!G20+PSSA3_17003!G20</f>
        <v>0</v>
      </c>
      <c r="I20" s="378">
        <f t="shared" si="1"/>
        <v>0</v>
      </c>
      <c r="J20" s="379">
        <f t="shared" si="2"/>
        <v>0</v>
      </c>
    </row>
    <row r="21" spans="2:10">
      <c r="B21" s="465">
        <f>+PSSA3_17001!A21</f>
        <v>0</v>
      </c>
      <c r="C21" s="372"/>
      <c r="D21" s="373"/>
      <c r="E21" s="374">
        <f>+PSSA3_17001!D21+PSSA3_17002!D21+PSSA3_17003!D21</f>
        <v>0</v>
      </c>
      <c r="F21" s="375">
        <f>+PSSA3_17001!E21</f>
        <v>0</v>
      </c>
      <c r="G21" s="376">
        <f t="shared" si="0"/>
        <v>0</v>
      </c>
      <c r="H21" s="468">
        <f>+PSSA3_17001!G21+PSSA3_17002!G21+PSSA3_17003!G21</f>
        <v>0</v>
      </c>
      <c r="I21" s="378">
        <f t="shared" si="1"/>
        <v>0</v>
      </c>
      <c r="J21" s="379">
        <f t="shared" si="2"/>
        <v>0</v>
      </c>
    </row>
    <row r="22" spans="2:10">
      <c r="B22" s="465">
        <f>+PSSA3_17001!A22</f>
        <v>0</v>
      </c>
      <c r="C22" s="372"/>
      <c r="D22" s="373"/>
      <c r="E22" s="374">
        <f>+PSSA3_17001!D22+PSSA3_17002!D22+PSSA3_17003!D22</f>
        <v>0</v>
      </c>
      <c r="F22" s="375">
        <f>+PSSA3_17001!E22</f>
        <v>0</v>
      </c>
      <c r="G22" s="376">
        <f t="shared" si="0"/>
        <v>0</v>
      </c>
      <c r="H22" s="468">
        <f>+PSSA3_17001!G22+PSSA3_17002!G22+PSSA3_17003!G22</f>
        <v>0</v>
      </c>
      <c r="I22" s="378">
        <f t="shared" si="1"/>
        <v>0</v>
      </c>
      <c r="J22" s="379">
        <f t="shared" si="2"/>
        <v>0</v>
      </c>
    </row>
    <row r="23" spans="2:10">
      <c r="B23" s="465">
        <f>+PSSA3_17001!A23</f>
        <v>0</v>
      </c>
      <c r="C23" s="372"/>
      <c r="D23" s="373"/>
      <c r="E23" s="374">
        <f>+PSSA3_17001!D23+PSSA3_17002!D23+PSSA3_17003!D23</f>
        <v>0</v>
      </c>
      <c r="F23" s="375">
        <f>+PSSA3_17001!E23</f>
        <v>0</v>
      </c>
      <c r="G23" s="376">
        <f t="shared" si="0"/>
        <v>0</v>
      </c>
      <c r="H23" s="468">
        <f>+PSSA3_17001!G23+PSSA3_17002!G23+PSSA3_17003!G23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799">
        <f>+PSSA3_17001!A26</f>
        <v>0</v>
      </c>
      <c r="C26" s="800"/>
      <c r="D26" s="465" t="str">
        <f>+PSSA3_8101!C26</f>
        <v>depreciation</v>
      </c>
      <c r="E26" s="374">
        <f>+PSSA3_17001!D26+PSSA3_17002!D26+PSSA3_17003!D26</f>
        <v>0</v>
      </c>
      <c r="F26" s="393">
        <f>+PSSA3_17001!E26</f>
        <v>0</v>
      </c>
      <c r="G26" s="374">
        <f>+PSSA3_17001!F26+PSSA3_17002!F26+PSSA3_17003!F26</f>
        <v>0</v>
      </c>
      <c r="H26" s="468">
        <f>+PSSA3_17001!G26+PSSA3_17002!G26+PSSA3_17003!G26</f>
        <v>0</v>
      </c>
      <c r="I26" s="468">
        <f>+PSSA3_17001!H26+PSSA3_17002!H26+PSSA3_17003!H26</f>
        <v>0</v>
      </c>
      <c r="J26" s="379">
        <f t="shared" ref="J26:J31" si="3">+G26-I26</f>
        <v>0</v>
      </c>
    </row>
    <row r="27" spans="2:10">
      <c r="B27" s="799">
        <f>+PSSA3_17001!A27</f>
        <v>0</v>
      </c>
      <c r="C27" s="800"/>
      <c r="D27" s="465" t="str">
        <f>+PSSA3_8101!C27</f>
        <v>depreciation</v>
      </c>
      <c r="E27" s="374">
        <f>+PSSA3_17001!D27+PSSA3_17002!D27+PSSA3_17003!D27</f>
        <v>0</v>
      </c>
      <c r="F27" s="393">
        <f>+PSSA3_17001!E27</f>
        <v>0</v>
      </c>
      <c r="G27" s="374">
        <f>+PSSA3_17001!F27+PSSA3_17002!F27+PSSA3_17003!F27</f>
        <v>0</v>
      </c>
      <c r="H27" s="468">
        <f>+PSSA3_17001!G27+PSSA3_17002!G27+PSSA3_17003!G27</f>
        <v>0</v>
      </c>
      <c r="I27" s="468">
        <f>+PSSA3_17001!H27+PSSA3_17002!H27+PSSA3_17003!H27</f>
        <v>0</v>
      </c>
      <c r="J27" s="379">
        <f t="shared" si="3"/>
        <v>0</v>
      </c>
    </row>
    <row r="28" spans="2:10">
      <c r="B28" s="799">
        <f>+PSSA3_17001!A28</f>
        <v>0</v>
      </c>
      <c r="C28" s="800"/>
      <c r="D28" s="465" t="str">
        <f>+PSSA3_8101!C28</f>
        <v>depreciation</v>
      </c>
      <c r="E28" s="374">
        <f>+PSSA3_17001!D28+PSSA3_17002!D28+PSSA3_17003!D28</f>
        <v>0</v>
      </c>
      <c r="F28" s="393">
        <f>+PSSA3_17001!E28</f>
        <v>0</v>
      </c>
      <c r="G28" s="374">
        <f>+PSSA3_17001!F28+PSSA3_17002!F28+PSSA3_17003!F28</f>
        <v>0</v>
      </c>
      <c r="H28" s="468">
        <f>+PSSA3_17001!G28+PSSA3_17002!G28+PSSA3_17003!G28</f>
        <v>0</v>
      </c>
      <c r="I28" s="468">
        <f>+PSSA3_17001!H28+PSSA3_17002!H28+PSSA3_17003!H28</f>
        <v>0</v>
      </c>
      <c r="J28" s="379">
        <f t="shared" si="3"/>
        <v>0</v>
      </c>
    </row>
    <row r="29" spans="2:10">
      <c r="B29" s="799">
        <f>+PSSA3_17001!A29</f>
        <v>0</v>
      </c>
      <c r="C29" s="800"/>
      <c r="D29" s="465" t="str">
        <f>+PSSA3_8101!C29</f>
        <v>depreciation</v>
      </c>
      <c r="E29" s="374">
        <f>+PSSA3_17001!D29+PSSA3_17002!D29+PSSA3_17003!D29</f>
        <v>0</v>
      </c>
      <c r="F29" s="393">
        <f>+PSSA3_17001!E29</f>
        <v>0</v>
      </c>
      <c r="G29" s="374">
        <f>+PSSA3_17001!F29+PSSA3_17002!F29+PSSA3_17003!F29</f>
        <v>0</v>
      </c>
      <c r="H29" s="468">
        <f>+PSSA3_17001!G29+PSSA3_17002!G29+PSSA3_17003!G29</f>
        <v>0</v>
      </c>
      <c r="I29" s="468">
        <f>+PSSA3_17001!H29+PSSA3_17002!H29+PSSA3_17003!H29</f>
        <v>0</v>
      </c>
      <c r="J29" s="379">
        <f t="shared" si="3"/>
        <v>0</v>
      </c>
    </row>
    <row r="30" spans="2:10">
      <c r="B30" s="799">
        <f>+PSSA3_17001!A30</f>
        <v>0</v>
      </c>
      <c r="C30" s="800"/>
      <c r="D30" s="465" t="str">
        <f>+PSSA3_8101!C30</f>
        <v>depreciation</v>
      </c>
      <c r="E30" s="374">
        <f>+PSSA3_17001!D30+PSSA3_17002!D30+PSSA3_17003!D30</f>
        <v>0</v>
      </c>
      <c r="F30" s="393">
        <f>+PSSA3_17001!E30</f>
        <v>0</v>
      </c>
      <c r="G30" s="374">
        <f>+PSSA3_17001!F30+PSSA3_17002!F30+PSSA3_17003!F30</f>
        <v>0</v>
      </c>
      <c r="H30" s="468">
        <f>+PSSA3_17001!G30+PSSA3_17002!G30+PSSA3_17003!G30</f>
        <v>0</v>
      </c>
      <c r="I30" s="468">
        <f>+PSSA3_17001!H30+PSSA3_17002!H30+PSSA3_17003!H30</f>
        <v>0</v>
      </c>
      <c r="J30" s="379">
        <f t="shared" si="3"/>
        <v>0</v>
      </c>
    </row>
    <row r="31" spans="2:10">
      <c r="B31" s="799">
        <f>+PSSA3_17001!A31</f>
        <v>0</v>
      </c>
      <c r="C31" s="800"/>
      <c r="D31" s="465" t="str">
        <f>+PSSA3_8101!C31</f>
        <v>depreciation</v>
      </c>
      <c r="E31" s="374">
        <f>+PSSA3_17001!D31+PSSA3_17002!D31+PSSA3_17003!D31</f>
        <v>0</v>
      </c>
      <c r="F31" s="393">
        <f>+PSSA3_17001!E31</f>
        <v>0</v>
      </c>
      <c r="G31" s="374">
        <f>+PSSA3_17001!F31+PSSA3_17002!F31+PSSA3_17003!F31</f>
        <v>0</v>
      </c>
      <c r="H31" s="468">
        <f>+PSSA3_17001!G31+PSSA3_17002!G31+PSSA3_17003!G31</f>
        <v>0</v>
      </c>
      <c r="I31" s="468">
        <f>+PSSA3_17001!H31+PSSA3_17002!H31+PSSA3_17003!H31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398"/>
      <c r="H32" s="405"/>
      <c r="I32" s="398"/>
      <c r="J32" s="379" t="s">
        <v>44</v>
      </c>
    </row>
    <row r="33" spans="2:14">
      <c r="B33" s="344" t="s">
        <v>38</v>
      </c>
      <c r="C33" s="349"/>
      <c r="D33" s="390"/>
      <c r="E33" s="390"/>
      <c r="F33" s="383"/>
      <c r="G33" s="406">
        <f>SUM(G26:G32)</f>
        <v>0</v>
      </c>
      <c r="H33" s="407">
        <f>SUM(H26:H32)</f>
        <v>0</v>
      </c>
      <c r="I33" s="407">
        <f>SUM(I26:I32)</f>
        <v>0</v>
      </c>
      <c r="J33" s="408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09"/>
      <c r="H34" s="410"/>
      <c r="I34" s="396"/>
      <c r="J34" s="411"/>
      <c r="K34" s="53"/>
    </row>
    <row r="35" spans="2:14">
      <c r="B35" s="334" t="s">
        <v>19</v>
      </c>
      <c r="C35" s="336"/>
      <c r="D35" s="374">
        <f>+PSSA3_17001!C35+PSSA3_17002!C35+PSSA3_17003!C35</f>
        <v>0</v>
      </c>
      <c r="E35" s="412">
        <f>+PSSA3_17001!D35</f>
        <v>0</v>
      </c>
      <c r="F35" s="374">
        <f>+PSSA3_17001!E35+PSSA3_17002!E35+PSSA3_17003!E35</f>
        <v>0</v>
      </c>
      <c r="G35" s="374">
        <f>+PSSA3_17001!F35+PSSA3_17002!F35+PSSA3_17003!F35</f>
        <v>0</v>
      </c>
      <c r="H35" s="468">
        <f>+PSSA3_17001!G35+PSSA3_17002!G35+PSSA3_17003!G35</f>
        <v>0</v>
      </c>
      <c r="I35" s="468">
        <f>+PSSA3_17001!H35+PSSA3_17002!H35+PSSA3_17003!H35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374">
        <f>+PSSA3_17001!C36+PSSA3_17002!C36+PSSA3_17003!C36</f>
        <v>0</v>
      </c>
      <c r="E36" s="412">
        <f>+PSSA3_17001!D36</f>
        <v>0</v>
      </c>
      <c r="F36" s="374">
        <f>+PSSA3_17001!E36+PSSA3_17002!E36+PSSA3_17003!E36</f>
        <v>0</v>
      </c>
      <c r="G36" s="374">
        <f>+PSSA3_17001!F36+PSSA3_17002!F36+PSSA3_17003!F36</f>
        <v>0</v>
      </c>
      <c r="H36" s="468">
        <f>+PSSA3_17001!G36+PSSA3_17002!G36+PSSA3_17003!G36</f>
        <v>0</v>
      </c>
      <c r="I36" s="468">
        <f>+PSSA3_17001!H36+PSSA3_17002!H36+PSSA3_17003!H36</f>
        <v>0</v>
      </c>
      <c r="J36" s="379">
        <f t="shared" si="4"/>
        <v>0</v>
      </c>
    </row>
    <row r="37" spans="2:14">
      <c r="B37" s="341" t="s">
        <v>21</v>
      </c>
      <c r="C37" s="413"/>
      <c r="D37" s="374">
        <f>+PSSA3_17001!C37+PSSA3_17002!C37+PSSA3_17003!C37</f>
        <v>0</v>
      </c>
      <c r="E37" s="412">
        <f>+PSSA3_17001!D37</f>
        <v>0</v>
      </c>
      <c r="F37" s="374">
        <f>+PSSA3_17001!E37+PSSA3_17002!E37+PSSA3_17003!E37</f>
        <v>0</v>
      </c>
      <c r="G37" s="374">
        <f>+PSSA3_17001!F37+PSSA3_17002!F37+PSSA3_17003!F37</f>
        <v>0</v>
      </c>
      <c r="H37" s="468">
        <f>+PSSA3_17001!G37+PSSA3_17002!G37+PSSA3_17003!G37</f>
        <v>0</v>
      </c>
      <c r="I37" s="468">
        <f>+PSSA3_17001!H37+PSSA3_17002!H37+PSSA3_17003!H37</f>
        <v>0</v>
      </c>
      <c r="J37" s="379">
        <f t="shared" si="4"/>
        <v>0</v>
      </c>
    </row>
    <row r="38" spans="2:14">
      <c r="B38" s="341" t="s">
        <v>22</v>
      </c>
      <c r="C38" s="413"/>
      <c r="D38" s="374">
        <f>+PSSA3_17001!C38+PSSA3_17002!C38+PSSA3_17003!C38</f>
        <v>0</v>
      </c>
      <c r="E38" s="412">
        <f>+PSSA3_17001!D38</f>
        <v>0</v>
      </c>
      <c r="F38" s="374">
        <f>+PSSA3_17001!E38+PSSA3_17002!E38+PSSA3_17003!E38</f>
        <v>0</v>
      </c>
      <c r="G38" s="374">
        <f>+PSSA3_17001!F38+PSSA3_17002!F38+PSSA3_17003!F38</f>
        <v>0</v>
      </c>
      <c r="H38" s="468">
        <f>+PSSA3_17001!G38+PSSA3_17002!G38+PSSA3_17003!G38</f>
        <v>0</v>
      </c>
      <c r="I38" s="468">
        <f>+PSSA3_17001!H38+PSSA3_17002!H38+PSSA3_17003!H38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391"/>
    </row>
    <row r="40" spans="2:14">
      <c r="B40" s="341" t="s">
        <v>24</v>
      </c>
      <c r="C40" s="413"/>
      <c r="D40" s="374">
        <f>+PSSA3_17001!C40+PSSA3_17002!C40+PSSA3_17003!C40</f>
        <v>0</v>
      </c>
      <c r="E40" s="412">
        <f>+PSSA3_17001!D40</f>
        <v>0</v>
      </c>
      <c r="F40" s="374">
        <f>+PSSA3_17001!E40+PSSA3_17002!E40+PSSA3_17003!E40</f>
        <v>0</v>
      </c>
      <c r="G40" s="374">
        <f>+PSSA3_17001!F40+PSSA3_17002!F40+PSSA3_17003!F40</f>
        <v>0</v>
      </c>
      <c r="H40" s="468">
        <f>+PSSA3_17001!G40+PSSA3_17002!G40+PSSA3_17003!G40</f>
        <v>0</v>
      </c>
      <c r="I40" s="468">
        <f>+PSSA3_17001!H40+PSSA3_17002!H40+PSSA3_17003!H40</f>
        <v>0</v>
      </c>
      <c r="J40" s="379">
        <f t="shared" si="4"/>
        <v>0</v>
      </c>
    </row>
    <row r="41" spans="2:14">
      <c r="B41" s="341" t="s">
        <v>25</v>
      </c>
      <c r="C41" s="413"/>
      <c r="D41" s="374">
        <f>+PSSA3_17001!C41+PSSA3_17002!C41+PSSA3_17003!C41</f>
        <v>0</v>
      </c>
      <c r="E41" s="412">
        <f>+PSSA3_17001!D41</f>
        <v>0</v>
      </c>
      <c r="F41" s="374">
        <f>+PSSA3_17001!E41+PSSA3_17002!E41+PSSA3_17003!E41</f>
        <v>0</v>
      </c>
      <c r="G41" s="374">
        <f>+PSSA3_17001!F41+PSSA3_17002!F41+PSSA3_17003!F41</f>
        <v>0</v>
      </c>
      <c r="H41" s="468">
        <f>+PSSA3_17001!G41+PSSA3_17002!G41+PSSA3_17003!G41</f>
        <v>0</v>
      </c>
      <c r="I41" s="468">
        <f>+PSSA3_17001!H41+PSSA3_17002!H41+PSSA3_17003!H41</f>
        <v>0</v>
      </c>
      <c r="J41" s="379">
        <f t="shared" si="4"/>
        <v>0</v>
      </c>
    </row>
    <row r="42" spans="2:14">
      <c r="B42" s="341" t="s">
        <v>26</v>
      </c>
      <c r="C42" s="413"/>
      <c r="D42" s="374">
        <f>+PSSA3_17001!C42+PSSA3_17002!C42+PSSA3_17003!C42</f>
        <v>0</v>
      </c>
      <c r="E42" s="412">
        <f>+PSSA3_17001!D42</f>
        <v>0</v>
      </c>
      <c r="F42" s="374">
        <f>+PSSA3_17001!E42+PSSA3_17002!E42+PSSA3_17003!E42</f>
        <v>0</v>
      </c>
      <c r="G42" s="374">
        <f>+PSSA3_17001!F42+PSSA3_17002!F42+PSSA3_17003!F42</f>
        <v>0</v>
      </c>
      <c r="H42" s="468">
        <f>+PSSA3_17001!G42+PSSA3_17002!G42+PSSA3_17003!G42</f>
        <v>0</v>
      </c>
      <c r="I42" s="468">
        <f>+PSSA3_17001!H42+PSSA3_17002!H42+PSSA3_17003!H42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374">
        <f>+PSSA3_17001!C43+PSSA3_17002!C43+PSSA3_17003!C43</f>
        <v>0</v>
      </c>
      <c r="E43" s="412">
        <f>+PSSA3_17001!D43</f>
        <v>0</v>
      </c>
      <c r="F43" s="374">
        <f>+PSSA3_17001!E43+PSSA3_17002!E43+PSSA3_17003!E43</f>
        <v>0</v>
      </c>
      <c r="G43" s="374">
        <f>+PSSA3_17001!F43+PSSA3_17002!F43+PSSA3_17003!F43</f>
        <v>0</v>
      </c>
      <c r="H43" s="468">
        <f>+PSSA3_17001!G43+PSSA3_17002!G43+PSSA3_17003!G43</f>
        <v>0</v>
      </c>
      <c r="I43" s="468">
        <f>+PSSA3_17001!H43+PSSA3_17002!H43+PSSA3_17003!H43</f>
        <v>0</v>
      </c>
      <c r="J43" s="379">
        <f t="shared" si="4"/>
        <v>0</v>
      </c>
    </row>
    <row r="44" spans="2:14">
      <c r="B44" s="341" t="s">
        <v>28</v>
      </c>
      <c r="C44" s="413"/>
      <c r="D44" s="374">
        <f>+PSSA3_17001!C44+PSSA3_17002!C44+PSSA3_17003!C44</f>
        <v>0</v>
      </c>
      <c r="E44" s="412">
        <f>+PSSA3_17001!D44</f>
        <v>0</v>
      </c>
      <c r="F44" s="374">
        <f>+PSSA3_17001!E44+PSSA3_17002!E44+PSSA3_17003!E44</f>
        <v>0</v>
      </c>
      <c r="G44" s="374">
        <f>+PSSA3_17001!F44+PSSA3_17002!F44+PSSA3_17003!F44</f>
        <v>0</v>
      </c>
      <c r="H44" s="468">
        <f>+PSSA3_17001!G44+PSSA3_17002!G44+PSSA3_17003!G44</f>
        <v>0</v>
      </c>
      <c r="I44" s="468">
        <f>+PSSA3_17001!H44+PSSA3_17002!H44+PSSA3_17003!H44</f>
        <v>0</v>
      </c>
      <c r="J44" s="379">
        <f t="shared" si="4"/>
        <v>0</v>
      </c>
    </row>
    <row r="45" spans="2:14">
      <c r="B45" s="341" t="s">
        <v>29</v>
      </c>
      <c r="C45" s="413"/>
      <c r="D45" s="374">
        <f>+PSSA3_17001!C45+PSSA3_17002!C45+PSSA3_17003!C45</f>
        <v>0</v>
      </c>
      <c r="E45" s="412">
        <f>+PSSA3_17001!D45</f>
        <v>0</v>
      </c>
      <c r="F45" s="374">
        <f>+PSSA3_17001!E45+PSSA3_17002!E45+PSSA3_17003!E45</f>
        <v>0</v>
      </c>
      <c r="G45" s="374">
        <f>+PSSA3_17001!F45+PSSA3_17002!F45+PSSA3_17003!F45</f>
        <v>0</v>
      </c>
      <c r="H45" s="468">
        <f>+PSSA3_17001!G45+PSSA3_17002!G45+PSSA3_17003!G45</f>
        <v>0</v>
      </c>
      <c r="I45" s="468">
        <f>+PSSA3_17001!H45+PSSA3_17002!H45+PSSA3_17003!H45</f>
        <v>0</v>
      </c>
      <c r="J45" s="379">
        <f t="shared" si="4"/>
        <v>0</v>
      </c>
    </row>
    <row r="46" spans="2:14">
      <c r="B46" s="344" t="s">
        <v>30</v>
      </c>
      <c r="C46" s="354"/>
      <c r="D46" s="374">
        <f>+PSSA3_17001!C46+PSSA3_17002!C46+PSSA3_17003!C46</f>
        <v>0</v>
      </c>
      <c r="E46" s="412">
        <f>+PSSA3_17001!D46</f>
        <v>0</v>
      </c>
      <c r="F46" s="374">
        <f>+PSSA3_17001!E46+PSSA3_17002!E46+PSSA3_17003!E46</f>
        <v>0</v>
      </c>
      <c r="G46" s="374">
        <f>+PSSA3_17001!F46+PSSA3_17002!F46+PSSA3_17003!F46</f>
        <v>0</v>
      </c>
      <c r="H46" s="468">
        <f>+PSSA3_17001!G46+PSSA3_17002!G46+PSSA3_17003!G46</f>
        <v>0</v>
      </c>
      <c r="I46" s="468">
        <f>+PSSA3_17001!H46+PSSA3_17002!H46+PSSA3_17003!H46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4.25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38.25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374">
        <f>+PSSA3_8101!C50+PSSA3_8102!C50+PSSA3_8103!C50+PSSA3_8104!C50</f>
        <v>0</v>
      </c>
      <c r="E50" s="427" t="str">
        <f>+'[1]PSS-A1_Prime'!G54</f>
        <v>1. LABOUR</v>
      </c>
      <c r="F50" s="428"/>
      <c r="G50" s="374">
        <f>+PSSA3_8101!F50+PSSA3_8102!F50+PSSA3_8103!F50+PSSA3_8104!F50</f>
        <v>0</v>
      </c>
      <c r="H50" s="424"/>
      <c r="I50" s="468">
        <f>+PSSA3_8101!H50+PSSA3_8102!H50+PSSA3_8103!H50+PSSA3_8104!H50</f>
        <v>0</v>
      </c>
      <c r="J50" s="429">
        <f>+G50-I50</f>
        <v>0</v>
      </c>
    </row>
    <row r="51" spans="2:12">
      <c r="B51" s="341" t="s">
        <v>175</v>
      </c>
      <c r="C51" s="413"/>
      <c r="D51" s="374">
        <f>+PSSA3_8101!C51+PSSA3_8102!C51+PSSA3_8103!C51+PSSA3_8104!C51</f>
        <v>0</v>
      </c>
      <c r="E51" s="427">
        <f>+'[1]PSS-A1_Prime'!G55</f>
        <v>0</v>
      </c>
      <c r="F51" s="428"/>
      <c r="G51" s="374">
        <f>+PSSA3_8101!F51+PSSA3_8102!F51+PSSA3_8103!F51+PSSA3_8104!F51</f>
        <v>0</v>
      </c>
      <c r="H51" s="424"/>
      <c r="I51" s="468">
        <f>+PSSA3_8101!H51+PSSA3_8102!H51+PSSA3_8103!H51+PSSA3_8104!H51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70"/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5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15" priority="1" stopIfTrue="1" operator="greaterThan">
      <formula>0</formula>
    </cfRule>
  </conditionalFormatting>
  <hyperlinks>
    <hyperlink ref="E9" location="WBS!A1" display="WP 17000"/>
  </hyperlinks>
  <pageMargins left="0.7" right="0.7" top="0.75" bottom="0.75" header="0.3" footer="0.3"/>
  <pageSetup paperSize="9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2" zoomScale="80" zoomScaleNormal="80" workbookViewId="0">
      <selection activeCell="E13" sqref="E13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7.7109375" style="21" customWidth="1"/>
    <col min="6" max="6" width="22.85546875" style="21" customWidth="1"/>
    <col min="7" max="7" width="17.85546875" style="21" customWidth="1"/>
    <col min="8" max="8" width="16" style="21" customWidth="1"/>
    <col min="9" max="9" width="22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257"/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18001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256"/>
      <c r="B12" s="42"/>
      <c r="C12" s="43"/>
      <c r="D12" s="258"/>
      <c r="E12" s="258"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256"/>
      <c r="B13" s="42"/>
      <c r="C13" s="43"/>
      <c r="D13" s="258"/>
      <c r="E13" s="258"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256"/>
      <c r="B14" s="42"/>
      <c r="C14" s="43"/>
      <c r="D14" s="258"/>
      <c r="E14" s="258"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/>
      <c r="B15" s="42"/>
      <c r="C15" s="43"/>
      <c r="D15" s="258"/>
      <c r="E15" s="258"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/>
      <c r="B16" s="42"/>
      <c r="C16" s="43"/>
      <c r="D16" s="258"/>
      <c r="E16" s="258"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/>
      <c r="B17" s="42"/>
      <c r="C17" s="43"/>
      <c r="D17" s="258"/>
      <c r="E17" s="258"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/>
      <c r="B18" s="42"/>
      <c r="C18" s="43"/>
      <c r="D18" s="258"/>
      <c r="E18" s="258"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/>
      <c r="B19" s="42"/>
      <c r="C19" s="43"/>
      <c r="D19" s="258"/>
      <c r="E19" s="258"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/>
      <c r="B20" s="42"/>
      <c r="C20" s="43"/>
      <c r="D20" s="258"/>
      <c r="E20" s="258"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/>
      <c r="B21" s="42"/>
      <c r="C21" s="43"/>
      <c r="D21" s="258"/>
      <c r="E21" s="258"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/>
      <c r="B22" s="42"/>
      <c r="C22" s="43"/>
      <c r="D22" s="258"/>
      <c r="E22" s="258"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/>
      <c r="B23" s="42"/>
      <c r="C23" s="43"/>
      <c r="D23" s="258"/>
      <c r="E23" s="258"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788"/>
      <c r="B26" s="779"/>
      <c r="C26" s="150" t="str">
        <f>+PSSA3_9101!C26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+PSSA3_9101!C27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+PSSA3_9101!C28</f>
        <v>depreciation</v>
      </c>
      <c r="D28" s="164"/>
      <c r="E28" s="164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+PSSA3_9101!C29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+PSSA3_9101!C30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+PSSA3_9101!C31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588"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588"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588"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588"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588"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588"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588"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588"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588"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588"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588"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">
    <cfRule type="cellIs" dxfId="14" priority="3" stopIfTrue="1" operator="greaterThan">
      <formula>0</formula>
    </cfRule>
  </conditionalFormatting>
  <conditionalFormatting sqref="D36:D38">
    <cfRule type="cellIs" dxfId="13" priority="2" stopIfTrue="1" operator="greaterThan">
      <formula>0</formula>
    </cfRule>
  </conditionalFormatting>
  <conditionalFormatting sqref="D40:D46">
    <cfRule type="cellIs" dxfId="12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9" orientation="portrait" r:id="rId1"/>
  <headerFooter alignWithMargins="0">
    <oddFooter>Pagina &amp;P&amp;R&amp;F</oddFooter>
  </headerFooter>
  <drawing r:id="rId2"/>
  <legacyDrawing r:id="rId3"/>
</worksheet>
</file>

<file path=xl/worksheets/sheet8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2" zoomScale="80" zoomScaleNormal="80" workbookViewId="0">
      <selection activeCell="L31" sqref="L31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7.7109375" style="21" customWidth="1"/>
    <col min="6" max="6" width="22.85546875" style="21" customWidth="1"/>
    <col min="7" max="7" width="17.85546875" style="21" customWidth="1"/>
    <col min="8" max="8" width="16" style="21" customWidth="1"/>
    <col min="9" max="9" width="22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+PSSA3_18001!F3</f>
        <v>0</v>
      </c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18002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0">
        <f>+PSSA3_18001!A12</f>
        <v>0</v>
      </c>
      <c r="B12" s="42"/>
      <c r="C12" s="43"/>
      <c r="D12" s="258"/>
      <c r="E12" s="318">
        <f>+PSSA3_18001!E12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0">
        <f>+PSSA3_18001!A13</f>
        <v>0</v>
      </c>
      <c r="B13" s="42"/>
      <c r="C13" s="43"/>
      <c r="D13" s="258"/>
      <c r="E13" s="318">
        <f>+PSSA3_18001!E13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0">
        <f>+PSSA3_18001!A14</f>
        <v>0</v>
      </c>
      <c r="B14" s="42"/>
      <c r="C14" s="43"/>
      <c r="D14" s="258"/>
      <c r="E14" s="318">
        <f>+PSSA3_18001!E14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0">
        <f>+PSSA3_18001!A15</f>
        <v>0</v>
      </c>
      <c r="B15" s="42"/>
      <c r="C15" s="43"/>
      <c r="D15" s="258"/>
      <c r="E15" s="318">
        <f>+PSSA3_18001!E15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0">
        <f>+PSSA3_18001!A16</f>
        <v>0</v>
      </c>
      <c r="B16" s="42"/>
      <c r="C16" s="43"/>
      <c r="D16" s="258"/>
      <c r="E16" s="318">
        <f>+PSSA3_18001!E16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0">
        <f>+PSSA3_18001!A17</f>
        <v>0</v>
      </c>
      <c r="B17" s="42"/>
      <c r="C17" s="43"/>
      <c r="D17" s="258"/>
      <c r="E17" s="318">
        <f>+PSSA3_18001!E17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0">
        <f>+PSSA3_18001!A18</f>
        <v>0</v>
      </c>
      <c r="B18" s="42"/>
      <c r="C18" s="43"/>
      <c r="D18" s="258"/>
      <c r="E18" s="318">
        <f>+PSSA3_18001!E18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0">
        <f>+PSSA3_18001!A19</f>
        <v>0</v>
      </c>
      <c r="B19" s="42"/>
      <c r="C19" s="43"/>
      <c r="D19" s="258"/>
      <c r="E19" s="318">
        <f>+PSSA3_18001!E19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0">
        <f>+PSSA3_18001!A20</f>
        <v>0</v>
      </c>
      <c r="B20" s="42"/>
      <c r="C20" s="43"/>
      <c r="D20" s="258"/>
      <c r="E20" s="318">
        <f>+PSSA3_18001!E20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0">
        <f>+PSSA3_18001!A21</f>
        <v>0</v>
      </c>
      <c r="B21" s="42"/>
      <c r="C21" s="43"/>
      <c r="D21" s="258"/>
      <c r="E21" s="318">
        <f>+PSSA3_18001!E21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0">
        <f>+PSSA3_18001!A22</f>
        <v>0</v>
      </c>
      <c r="B22" s="42"/>
      <c r="C22" s="43"/>
      <c r="D22" s="258"/>
      <c r="E22" s="318">
        <f>+PSSA3_18001!E22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0">
        <f>+PSSA3_18001!A23</f>
        <v>0</v>
      </c>
      <c r="B23" s="42"/>
      <c r="C23" s="43"/>
      <c r="D23" s="258"/>
      <c r="E23" s="318">
        <f>+PSSA3_18001!E23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807">
        <f>+PSSA3_18001!A26</f>
        <v>0</v>
      </c>
      <c r="B26" s="808"/>
      <c r="C26" s="150" t="str">
        <f>+PSSA3_9101!C26</f>
        <v>depreciation</v>
      </c>
      <c r="D26" s="164"/>
      <c r="E26" s="587">
        <f>+PSSA3_18001!E26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807">
        <f>+PSSA3_18001!A27</f>
        <v>0</v>
      </c>
      <c r="B27" s="808"/>
      <c r="C27" s="150" t="str">
        <f>+PSSA3_9101!C27</f>
        <v>depreciation</v>
      </c>
      <c r="D27" s="164"/>
      <c r="E27" s="587">
        <f>+PSSA3_18001!E27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807">
        <f>+PSSA3_18001!A28</f>
        <v>0</v>
      </c>
      <c r="B28" s="808"/>
      <c r="C28" s="150" t="str">
        <f>+PSSA3_9101!C28</f>
        <v>depreciation</v>
      </c>
      <c r="D28" s="164"/>
      <c r="E28" s="587">
        <f>+PSSA3_18001!E28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807">
        <f>+PSSA3_18001!A29</f>
        <v>0</v>
      </c>
      <c r="B29" s="808"/>
      <c r="C29" s="150" t="str">
        <f>+PSSA3_9101!C29</f>
        <v>depreciation</v>
      </c>
      <c r="D29" s="164"/>
      <c r="E29" s="587">
        <f>+PSSA3_18001!E29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807">
        <f>+PSSA3_18001!A30</f>
        <v>0</v>
      </c>
      <c r="B30" s="808"/>
      <c r="C30" s="150" t="str">
        <f>+PSSA3_9101!C30</f>
        <v>depreciation</v>
      </c>
      <c r="D30" s="164"/>
      <c r="E30" s="587">
        <f>+PSSA3_18001!E30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807">
        <f>+PSSA3_18001!A31</f>
        <v>0</v>
      </c>
      <c r="B31" s="808"/>
      <c r="C31" s="150" t="str">
        <f>+PSSA3_9101!C31</f>
        <v>depreciation</v>
      </c>
      <c r="D31" s="164"/>
      <c r="E31" s="587">
        <f>+PSSA3_18001!E31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+PSSA3_18001!D35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+PSSA3_18001!D36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+PSSA3_18001!D37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+PSSA3_18001!D38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+PSSA3_18001!D40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+PSSA3_18001!D41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+PSSA3_18001!D42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+PSSA3_18001!D43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+PSSA3_18001!D44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+PSSA3_18001!D45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+PSSA3_18001!D46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11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2" zoomScale="80" zoomScaleNormal="80" workbookViewId="0">
      <selection activeCell="L31" sqref="L31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7.7109375" style="21" customWidth="1"/>
    <col min="6" max="6" width="22.85546875" style="21" customWidth="1"/>
    <col min="7" max="7" width="17.85546875" style="21" customWidth="1"/>
    <col min="8" max="8" width="16" style="21" customWidth="1"/>
    <col min="9" max="9" width="22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+PSSA3_18001!F3</f>
        <v>0</v>
      </c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18003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0">
        <f>+PSSA3_18001!A12</f>
        <v>0</v>
      </c>
      <c r="B12" s="42"/>
      <c r="C12" s="43"/>
      <c r="D12" s="258"/>
      <c r="E12" s="318">
        <f>+PSSA3_18001!E12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0" t="s">
        <v>212</v>
      </c>
      <c r="B13" s="42"/>
      <c r="C13" s="43"/>
      <c r="D13" s="258"/>
      <c r="E13" s="318">
        <f>+PSSA3_18001!E13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0"/>
      <c r="B14" s="42"/>
      <c r="C14" s="43"/>
      <c r="D14" s="258"/>
      <c r="E14" s="318">
        <f>+PSSA3_18001!E14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0">
        <f>+PSSA3_18001!A15</f>
        <v>0</v>
      </c>
      <c r="B15" s="42"/>
      <c r="C15" s="43"/>
      <c r="D15" s="258"/>
      <c r="E15" s="318">
        <f>+PSSA3_18001!E15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0">
        <f>+PSSA3_18001!A16</f>
        <v>0</v>
      </c>
      <c r="B16" s="42"/>
      <c r="C16" s="43"/>
      <c r="D16" s="258"/>
      <c r="E16" s="318">
        <f>+PSSA3_18001!E16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0">
        <f>+PSSA3_18001!A17</f>
        <v>0</v>
      </c>
      <c r="B17" s="42"/>
      <c r="C17" s="43"/>
      <c r="D17" s="258"/>
      <c r="E17" s="318">
        <f>+PSSA3_18001!E17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0">
        <f>+PSSA3_18001!A18</f>
        <v>0</v>
      </c>
      <c r="B18" s="42"/>
      <c r="C18" s="43"/>
      <c r="D18" s="258"/>
      <c r="E18" s="318">
        <f>+PSSA3_18001!E18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0">
        <f>+PSSA3_18001!A19</f>
        <v>0</v>
      </c>
      <c r="B19" s="42"/>
      <c r="C19" s="43"/>
      <c r="D19" s="258"/>
      <c r="E19" s="318">
        <f>+PSSA3_18001!E19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0">
        <f>+PSSA3_18001!A20</f>
        <v>0</v>
      </c>
      <c r="B20" s="42"/>
      <c r="C20" s="43"/>
      <c r="D20" s="258"/>
      <c r="E20" s="318">
        <f>+PSSA3_18001!E20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0">
        <f>+PSSA3_18001!A21</f>
        <v>0</v>
      </c>
      <c r="B21" s="42"/>
      <c r="C21" s="43"/>
      <c r="D21" s="258"/>
      <c r="E21" s="318">
        <f>+PSSA3_18001!E21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0">
        <f>+PSSA3_18001!A22</f>
        <v>0</v>
      </c>
      <c r="B22" s="42"/>
      <c r="C22" s="43"/>
      <c r="D22" s="258"/>
      <c r="E22" s="318">
        <f>+PSSA3_18001!E22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0">
        <f>+PSSA3_18001!A23</f>
        <v>0</v>
      </c>
      <c r="B23" s="42"/>
      <c r="C23" s="43"/>
      <c r="D23" s="258"/>
      <c r="E23" s="318">
        <f>+PSSA3_18001!E23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807">
        <f>+PSSA3_18001!A26</f>
        <v>0</v>
      </c>
      <c r="B26" s="808"/>
      <c r="C26" s="150" t="str">
        <f>+PSSA3_9101!C26</f>
        <v>depreciation</v>
      </c>
      <c r="D26" s="164"/>
      <c r="E26" s="587">
        <f>+PSSA3_18001!E26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807">
        <f>+PSSA3_18001!A27</f>
        <v>0</v>
      </c>
      <c r="B27" s="808"/>
      <c r="C27" s="150" t="str">
        <f>+PSSA3_9101!C27</f>
        <v>depreciation</v>
      </c>
      <c r="D27" s="164"/>
      <c r="E27" s="587">
        <f>+PSSA3_18001!E27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807">
        <f>+PSSA3_18001!A28</f>
        <v>0</v>
      </c>
      <c r="B28" s="808"/>
      <c r="C28" s="150" t="str">
        <f>+PSSA3_9101!C28</f>
        <v>depreciation</v>
      </c>
      <c r="D28" s="164"/>
      <c r="E28" s="587">
        <f>+PSSA3_18001!E28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807">
        <f>+PSSA3_18001!A29</f>
        <v>0</v>
      </c>
      <c r="B29" s="808"/>
      <c r="C29" s="150" t="str">
        <f>+PSSA3_9101!C29</f>
        <v>depreciation</v>
      </c>
      <c r="D29" s="164"/>
      <c r="E29" s="587">
        <f>+PSSA3_18001!E29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807">
        <f>+PSSA3_18001!A30</f>
        <v>0</v>
      </c>
      <c r="B30" s="808"/>
      <c r="C30" s="150" t="str">
        <f>+PSSA3_9101!C30</f>
        <v>depreciation</v>
      </c>
      <c r="D30" s="164"/>
      <c r="E30" s="587">
        <f>+PSSA3_18001!E30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807">
        <f>+PSSA3_18001!A31</f>
        <v>0</v>
      </c>
      <c r="B31" s="808"/>
      <c r="C31" s="150" t="str">
        <f>+PSSA3_9101!C31</f>
        <v>depreciation</v>
      </c>
      <c r="D31" s="164"/>
      <c r="E31" s="587">
        <f>+PSSA3_18001!E31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+PSSA3_18001!D35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+PSSA3_18001!D36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+PSSA3_18001!D37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+PSSA3_18001!D38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+PSSA3_18001!D40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+PSSA3_18001!D41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+PSSA3_18001!D42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+PSSA3_18001!D43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+PSSA3_18001!D44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+PSSA3_18001!D45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+PSSA3_18001!D46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10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topLeftCell="B1" zoomScale="80" zoomScaleNormal="80" workbookViewId="0">
      <selection activeCell="E9" sqref="E9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+Progetto!E9</f>
        <v>0</v>
      </c>
      <c r="D3" s="335"/>
      <c r="E3" s="336"/>
      <c r="F3" s="337" t="s">
        <v>43</v>
      </c>
      <c r="G3" s="338">
        <f>+PSSA3_8101!F3</f>
        <v>0</v>
      </c>
      <c r="H3" s="339"/>
      <c r="I3" s="335"/>
      <c r="J3" s="340"/>
    </row>
    <row r="4" spans="2:10">
      <c r="B4" s="299" t="s">
        <v>147</v>
      </c>
      <c r="C4" s="302">
        <f>+Progetto!E10</f>
        <v>0</v>
      </c>
      <c r="D4" s="342" t="s">
        <v>169</v>
      </c>
      <c r="E4" s="343"/>
      <c r="F4" s="24" t="s">
        <v>3</v>
      </c>
      <c r="G4" s="790"/>
      <c r="H4" s="791"/>
      <c r="I4" s="791"/>
      <c r="J4" s="792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790"/>
      <c r="H5" s="791"/>
      <c r="I5" s="791"/>
      <c r="J5" s="792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793"/>
      <c r="F7" s="794"/>
      <c r="G7" s="794"/>
      <c r="H7" s="794"/>
      <c r="I7" s="794"/>
      <c r="J7" s="795"/>
    </row>
    <row r="8" spans="2:10">
      <c r="B8" s="351"/>
      <c r="C8" s="352"/>
      <c r="D8" s="353"/>
      <c r="E8" s="796"/>
      <c r="F8" s="797"/>
      <c r="G8" s="797"/>
      <c r="H8" s="797"/>
      <c r="I8" s="797"/>
      <c r="J8" s="798"/>
    </row>
    <row r="9" spans="2:10">
      <c r="B9" s="344"/>
      <c r="C9" s="346"/>
      <c r="D9" s="354"/>
      <c r="E9" s="605" t="s">
        <v>221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+PSSA3_18001!A12</f>
        <v>0</v>
      </c>
      <c r="C12" s="372"/>
      <c r="D12" s="373"/>
      <c r="E12" s="374">
        <f>+PSSA3_18001!D12+PSSA3_18002!D12+PSSA3_18003!D12</f>
        <v>0</v>
      </c>
      <c r="F12" s="375">
        <f>+PSSA3_18001!E12</f>
        <v>0</v>
      </c>
      <c r="G12" s="376">
        <f>+E12*F12</f>
        <v>0</v>
      </c>
      <c r="H12" s="468">
        <f>+PSSA3_18001!G12+PSSA3_18002!G12+PSSA3_18003!G12</f>
        <v>0</v>
      </c>
      <c r="I12" s="378">
        <f>+H12*F12</f>
        <v>0</v>
      </c>
      <c r="J12" s="379">
        <f>+G12-I12</f>
        <v>0</v>
      </c>
    </row>
    <row r="13" spans="2:10">
      <c r="B13" s="465">
        <f>+PSSA3_18001!A13</f>
        <v>0</v>
      </c>
      <c r="C13" s="372"/>
      <c r="D13" s="373"/>
      <c r="E13" s="374">
        <f>+PSSA3_18001!D13+PSSA3_18002!D13+PSSA3_18003!D13</f>
        <v>0</v>
      </c>
      <c r="F13" s="375">
        <f>+PSSA3_18001!E13</f>
        <v>0</v>
      </c>
      <c r="G13" s="376">
        <f t="shared" ref="G13:G23" si="0">+E13*F13</f>
        <v>0</v>
      </c>
      <c r="H13" s="468">
        <f>+PSSA3_18001!G13+PSSA3_18002!G13+PSSA3_18003!G13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+PSSA3_18001!A14</f>
        <v>0</v>
      </c>
      <c r="C14" s="372"/>
      <c r="D14" s="373"/>
      <c r="E14" s="374">
        <f>+PSSA3_18001!D14+PSSA3_18002!D14+PSSA3_18003!D14</f>
        <v>0</v>
      </c>
      <c r="F14" s="375">
        <f>+PSSA3_18001!E14</f>
        <v>0</v>
      </c>
      <c r="G14" s="376">
        <f t="shared" si="0"/>
        <v>0</v>
      </c>
      <c r="H14" s="468">
        <f>+PSSA3_18001!G14+PSSA3_18002!G14+PSSA3_18003!G14</f>
        <v>0</v>
      </c>
      <c r="I14" s="378">
        <f t="shared" si="1"/>
        <v>0</v>
      </c>
      <c r="J14" s="379">
        <f t="shared" si="2"/>
        <v>0</v>
      </c>
    </row>
    <row r="15" spans="2:10">
      <c r="B15" s="465">
        <f>+PSSA3_18001!A15</f>
        <v>0</v>
      </c>
      <c r="C15" s="372"/>
      <c r="D15" s="373"/>
      <c r="E15" s="374">
        <f>+PSSA3_18001!D15+PSSA3_18002!D15+PSSA3_18003!D15</f>
        <v>0</v>
      </c>
      <c r="F15" s="375">
        <f>+PSSA3_18001!E15</f>
        <v>0</v>
      </c>
      <c r="G15" s="376">
        <f t="shared" si="0"/>
        <v>0</v>
      </c>
      <c r="H15" s="468">
        <f>+PSSA3_18001!G15+PSSA3_18002!G15+PSSA3_18003!G15</f>
        <v>0</v>
      </c>
      <c r="I15" s="378">
        <f t="shared" si="1"/>
        <v>0</v>
      </c>
      <c r="J15" s="379">
        <f t="shared" si="2"/>
        <v>0</v>
      </c>
    </row>
    <row r="16" spans="2:10">
      <c r="B16" s="465">
        <f>+PSSA3_18001!A16</f>
        <v>0</v>
      </c>
      <c r="C16" s="372"/>
      <c r="D16" s="373"/>
      <c r="E16" s="374">
        <f>+PSSA3_18001!D16+PSSA3_18002!D16+PSSA3_18003!D16</f>
        <v>0</v>
      </c>
      <c r="F16" s="375">
        <f>+PSSA3_18001!E16</f>
        <v>0</v>
      </c>
      <c r="G16" s="376">
        <f t="shared" si="0"/>
        <v>0</v>
      </c>
      <c r="H16" s="468">
        <f>+PSSA3_18001!G16+PSSA3_18002!G16+PSSA3_18003!G16</f>
        <v>0</v>
      </c>
      <c r="I16" s="378">
        <f t="shared" si="1"/>
        <v>0</v>
      </c>
      <c r="J16" s="379">
        <f t="shared" si="2"/>
        <v>0</v>
      </c>
    </row>
    <row r="17" spans="2:10">
      <c r="B17" s="465">
        <f>+PSSA3_18001!A17</f>
        <v>0</v>
      </c>
      <c r="C17" s="372"/>
      <c r="D17" s="373"/>
      <c r="E17" s="374">
        <f>+PSSA3_18001!D17+PSSA3_18002!D17+PSSA3_18003!D17</f>
        <v>0</v>
      </c>
      <c r="F17" s="375">
        <f>+PSSA3_18001!E17</f>
        <v>0</v>
      </c>
      <c r="G17" s="376">
        <f t="shared" si="0"/>
        <v>0</v>
      </c>
      <c r="H17" s="468">
        <f>+PSSA3_18001!G17+PSSA3_18002!G17+PSSA3_18003!G17</f>
        <v>0</v>
      </c>
      <c r="I17" s="378">
        <f t="shared" si="1"/>
        <v>0</v>
      </c>
      <c r="J17" s="379">
        <f t="shared" si="2"/>
        <v>0</v>
      </c>
    </row>
    <row r="18" spans="2:10">
      <c r="B18" s="465">
        <f>+PSSA3_18001!A18</f>
        <v>0</v>
      </c>
      <c r="C18" s="372"/>
      <c r="D18" s="373"/>
      <c r="E18" s="374">
        <f>+PSSA3_18001!D18+PSSA3_18002!D18+PSSA3_18003!D18</f>
        <v>0</v>
      </c>
      <c r="F18" s="375">
        <f>+PSSA3_18001!E18</f>
        <v>0</v>
      </c>
      <c r="G18" s="376">
        <f t="shared" si="0"/>
        <v>0</v>
      </c>
      <c r="H18" s="468">
        <f>+PSSA3_18001!G18+PSSA3_18002!G18+PSSA3_18003!G18</f>
        <v>0</v>
      </c>
      <c r="I18" s="378">
        <f t="shared" si="1"/>
        <v>0</v>
      </c>
      <c r="J18" s="379">
        <f t="shared" si="2"/>
        <v>0</v>
      </c>
    </row>
    <row r="19" spans="2:10">
      <c r="B19" s="465">
        <f>+PSSA3_18001!A19</f>
        <v>0</v>
      </c>
      <c r="C19" s="372"/>
      <c r="D19" s="373"/>
      <c r="E19" s="374">
        <f>+PSSA3_18001!D19+PSSA3_18002!D19+PSSA3_18003!D19</f>
        <v>0</v>
      </c>
      <c r="F19" s="375">
        <f>+PSSA3_18001!E19</f>
        <v>0</v>
      </c>
      <c r="G19" s="376">
        <f t="shared" si="0"/>
        <v>0</v>
      </c>
      <c r="H19" s="468">
        <f>+PSSA3_18001!G19+PSSA3_18002!G19+PSSA3_18003!G19</f>
        <v>0</v>
      </c>
      <c r="I19" s="378">
        <f t="shared" si="1"/>
        <v>0</v>
      </c>
      <c r="J19" s="379">
        <f t="shared" si="2"/>
        <v>0</v>
      </c>
    </row>
    <row r="20" spans="2:10">
      <c r="B20" s="465">
        <f>+PSSA3_18001!A20</f>
        <v>0</v>
      </c>
      <c r="C20" s="372"/>
      <c r="D20" s="373"/>
      <c r="E20" s="374">
        <f>+PSSA3_18001!D20+PSSA3_18002!D20+PSSA3_18003!D20</f>
        <v>0</v>
      </c>
      <c r="F20" s="375">
        <f>+PSSA3_18001!E20</f>
        <v>0</v>
      </c>
      <c r="G20" s="376">
        <f t="shared" si="0"/>
        <v>0</v>
      </c>
      <c r="H20" s="468">
        <f>+PSSA3_18001!G20+PSSA3_18002!G20+PSSA3_18003!G20</f>
        <v>0</v>
      </c>
      <c r="I20" s="378">
        <f t="shared" si="1"/>
        <v>0</v>
      </c>
      <c r="J20" s="379">
        <f t="shared" si="2"/>
        <v>0</v>
      </c>
    </row>
    <row r="21" spans="2:10">
      <c r="B21" s="465">
        <f>+PSSA3_18001!A21</f>
        <v>0</v>
      </c>
      <c r="C21" s="372"/>
      <c r="D21" s="373"/>
      <c r="E21" s="374">
        <f>+PSSA3_18001!D21+PSSA3_18002!D21+PSSA3_18003!D21</f>
        <v>0</v>
      </c>
      <c r="F21" s="375">
        <f>+PSSA3_18001!E21</f>
        <v>0</v>
      </c>
      <c r="G21" s="376">
        <f t="shared" si="0"/>
        <v>0</v>
      </c>
      <c r="H21" s="468">
        <f>+PSSA3_18001!G21+PSSA3_18002!G21+PSSA3_18003!G21</f>
        <v>0</v>
      </c>
      <c r="I21" s="378">
        <f t="shared" si="1"/>
        <v>0</v>
      </c>
      <c r="J21" s="379">
        <f t="shared" si="2"/>
        <v>0</v>
      </c>
    </row>
    <row r="22" spans="2:10">
      <c r="B22" s="465">
        <f>+PSSA3_18001!A22</f>
        <v>0</v>
      </c>
      <c r="C22" s="372"/>
      <c r="D22" s="373"/>
      <c r="E22" s="374">
        <f>+PSSA3_18001!D22+PSSA3_18002!D22+PSSA3_18003!D22</f>
        <v>0</v>
      </c>
      <c r="F22" s="375">
        <f>+PSSA3_18001!E22</f>
        <v>0</v>
      </c>
      <c r="G22" s="376">
        <f t="shared" si="0"/>
        <v>0</v>
      </c>
      <c r="H22" s="468">
        <f>+PSSA3_18001!G22+PSSA3_18002!G22+PSSA3_18003!G22</f>
        <v>0</v>
      </c>
      <c r="I22" s="378">
        <f t="shared" si="1"/>
        <v>0</v>
      </c>
      <c r="J22" s="379">
        <f t="shared" si="2"/>
        <v>0</v>
      </c>
    </row>
    <row r="23" spans="2:10">
      <c r="B23" s="465">
        <f>+PSSA3_18001!A23</f>
        <v>0</v>
      </c>
      <c r="C23" s="372"/>
      <c r="D23" s="373"/>
      <c r="E23" s="374">
        <f>+PSSA3_18001!D23+PSSA3_18002!D23+PSSA3_18003!D23</f>
        <v>0</v>
      </c>
      <c r="F23" s="375">
        <f>+PSSA3_18001!E23</f>
        <v>0</v>
      </c>
      <c r="G23" s="376">
        <f t="shared" si="0"/>
        <v>0</v>
      </c>
      <c r="H23" s="468">
        <f>+PSSA3_18001!G23+PSSA3_18002!G23+PSSA3_18003!G23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799">
        <f>+PSSA3_8101!A26</f>
        <v>0</v>
      </c>
      <c r="C26" s="800"/>
      <c r="D26" s="465" t="str">
        <f>+PSSA3_8101!C26</f>
        <v>depreciation</v>
      </c>
      <c r="E26" s="374">
        <f>+PSSA3_18001!D26+PSSA3_18002!D26+PSSA3_18003!D26</f>
        <v>0</v>
      </c>
      <c r="F26" s="393">
        <f>+PSSA3_18001!E26</f>
        <v>0</v>
      </c>
      <c r="G26" s="374">
        <f>+PSSA3_18001!F26+PSSA3_18002!F26+PSSA3_18003!F26</f>
        <v>0</v>
      </c>
      <c r="H26" s="468">
        <f>+PSSA3_18001!G26+PSSA3_18002!G26+PSSA3_18003!G26</f>
        <v>0</v>
      </c>
      <c r="I26" s="468">
        <f>+PSSA3_18001!H26+PSSA3_18002!H26+PSSA3_18003!H26</f>
        <v>0</v>
      </c>
      <c r="J26" s="379">
        <f t="shared" ref="J26:J31" si="3">+G26-I26</f>
        <v>0</v>
      </c>
    </row>
    <row r="27" spans="2:10">
      <c r="B27" s="799">
        <f>+PSSA3_8101!A27</f>
        <v>0</v>
      </c>
      <c r="C27" s="800"/>
      <c r="D27" s="465" t="str">
        <f>+PSSA3_8101!C27</f>
        <v>depreciation</v>
      </c>
      <c r="E27" s="374">
        <f>+PSSA3_18001!D27+PSSA3_18002!D27+PSSA3_18003!D27</f>
        <v>0</v>
      </c>
      <c r="F27" s="393">
        <f>+PSSA3_18001!E27</f>
        <v>0</v>
      </c>
      <c r="G27" s="374">
        <f>+PSSA3_18001!F27+PSSA3_18002!F27+PSSA3_18003!F27</f>
        <v>0</v>
      </c>
      <c r="H27" s="468">
        <f>+PSSA3_18001!G27+PSSA3_18002!G27+PSSA3_18003!G27</f>
        <v>0</v>
      </c>
      <c r="I27" s="468">
        <f>+PSSA3_18001!H27+PSSA3_18002!H27+PSSA3_18003!H27</f>
        <v>0</v>
      </c>
      <c r="J27" s="379">
        <f t="shared" si="3"/>
        <v>0</v>
      </c>
    </row>
    <row r="28" spans="2:10">
      <c r="B28" s="799">
        <f>+PSSA3_8101!A28</f>
        <v>0</v>
      </c>
      <c r="C28" s="800"/>
      <c r="D28" s="465" t="str">
        <f>+PSSA3_8101!C28</f>
        <v>depreciation</v>
      </c>
      <c r="E28" s="374">
        <f>+PSSA3_18001!D28+PSSA3_18002!D28+PSSA3_18003!D28</f>
        <v>0</v>
      </c>
      <c r="F28" s="393">
        <f>+PSSA3_18001!E28</f>
        <v>0</v>
      </c>
      <c r="G28" s="374">
        <f>+PSSA3_18001!F28+PSSA3_18002!F28+PSSA3_18003!F28</f>
        <v>0</v>
      </c>
      <c r="H28" s="468">
        <f>+PSSA3_18001!G28+PSSA3_18002!G28+PSSA3_18003!G28</f>
        <v>0</v>
      </c>
      <c r="I28" s="468">
        <f>+PSSA3_18001!H28+PSSA3_18002!H28+PSSA3_18003!H28</f>
        <v>0</v>
      </c>
      <c r="J28" s="379">
        <f t="shared" si="3"/>
        <v>0</v>
      </c>
    </row>
    <row r="29" spans="2:10">
      <c r="B29" s="799">
        <f>+PSSA3_8101!A29</f>
        <v>0</v>
      </c>
      <c r="C29" s="800"/>
      <c r="D29" s="465" t="str">
        <f>+PSSA3_8101!C29</f>
        <v>depreciation</v>
      </c>
      <c r="E29" s="374">
        <f>+PSSA3_18001!D29+PSSA3_18002!D29+PSSA3_18003!D29</f>
        <v>0</v>
      </c>
      <c r="F29" s="393">
        <f>+PSSA3_18001!E29</f>
        <v>0</v>
      </c>
      <c r="G29" s="374">
        <f>+PSSA3_18001!F29+PSSA3_18002!F29+PSSA3_18003!F29</f>
        <v>0</v>
      </c>
      <c r="H29" s="468">
        <f>+PSSA3_18001!G29+PSSA3_18002!G29+PSSA3_18003!G29</f>
        <v>0</v>
      </c>
      <c r="I29" s="468">
        <f>+PSSA3_18001!H29+PSSA3_18002!H29+PSSA3_18003!H29</f>
        <v>0</v>
      </c>
      <c r="J29" s="379">
        <f t="shared" si="3"/>
        <v>0</v>
      </c>
    </row>
    <row r="30" spans="2:10">
      <c r="B30" s="799">
        <f>+PSSA3_8101!A30</f>
        <v>0</v>
      </c>
      <c r="C30" s="800"/>
      <c r="D30" s="465" t="str">
        <f>+PSSA3_8101!C30</f>
        <v>depreciation</v>
      </c>
      <c r="E30" s="374">
        <f>+PSSA3_18001!D30+PSSA3_18002!D30+PSSA3_18003!D30</f>
        <v>0</v>
      </c>
      <c r="F30" s="393">
        <f>+PSSA3_18001!E30</f>
        <v>0</v>
      </c>
      <c r="G30" s="374">
        <f>+PSSA3_18001!F30+PSSA3_18002!F30+PSSA3_18003!F30</f>
        <v>0</v>
      </c>
      <c r="H30" s="468">
        <f>+PSSA3_18001!G30+PSSA3_18002!G30+PSSA3_18003!G30</f>
        <v>0</v>
      </c>
      <c r="I30" s="468">
        <f>+PSSA3_18001!H30+PSSA3_18002!H30+PSSA3_18003!H30</f>
        <v>0</v>
      </c>
      <c r="J30" s="379">
        <f t="shared" si="3"/>
        <v>0</v>
      </c>
    </row>
    <row r="31" spans="2:10">
      <c r="B31" s="799">
        <f>+PSSA3_8101!A31</f>
        <v>0</v>
      </c>
      <c r="C31" s="800"/>
      <c r="D31" s="465" t="str">
        <f>+PSSA3_8101!C31</f>
        <v>depreciation</v>
      </c>
      <c r="E31" s="374">
        <f>+PSSA3_18001!D31+PSSA3_18002!D31+PSSA3_18003!D31</f>
        <v>0</v>
      </c>
      <c r="F31" s="393">
        <f>+PSSA3_18001!E31</f>
        <v>0</v>
      </c>
      <c r="G31" s="374">
        <f>+PSSA3_18001!F31+PSSA3_18002!F31+PSSA3_18003!F31</f>
        <v>0</v>
      </c>
      <c r="H31" s="468">
        <f>+PSSA3_18001!G31+PSSA3_18002!G31+PSSA3_18003!G31</f>
        <v>0</v>
      </c>
      <c r="I31" s="468">
        <f>+PSSA3_18001!H31+PSSA3_18002!H31+PSSA3_18003!H31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398"/>
      <c r="H32" s="405"/>
      <c r="I32" s="398"/>
      <c r="J32" s="379" t="s">
        <v>44</v>
      </c>
    </row>
    <row r="33" spans="2:14">
      <c r="B33" s="344" t="s">
        <v>38</v>
      </c>
      <c r="C33" s="349"/>
      <c r="D33" s="390"/>
      <c r="E33" s="390"/>
      <c r="F33" s="383"/>
      <c r="G33" s="406">
        <f>SUM(G26:G32)</f>
        <v>0</v>
      </c>
      <c r="H33" s="407">
        <f>SUM(H26:H32)</f>
        <v>0</v>
      </c>
      <c r="I33" s="407">
        <f>SUM(I26:I32)</f>
        <v>0</v>
      </c>
      <c r="J33" s="408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09"/>
      <c r="H34" s="410"/>
      <c r="I34" s="396"/>
      <c r="J34" s="411"/>
      <c r="K34" s="53"/>
    </row>
    <row r="35" spans="2:14">
      <c r="B35" s="334" t="s">
        <v>19</v>
      </c>
      <c r="C35" s="336"/>
      <c r="D35" s="374">
        <f>+PSSA3_18001!C35+PSSA3_18002!C35+PSSA3_18003!C35</f>
        <v>0</v>
      </c>
      <c r="E35" s="412">
        <f>+PSSA3_18001!D35</f>
        <v>0</v>
      </c>
      <c r="F35" s="374">
        <f>+PSSA3_18001!E35+PSSA3_18002!E35+PSSA3_18003!E35</f>
        <v>0</v>
      </c>
      <c r="G35" s="374">
        <f>+PSSA3_18001!F35+PSSA3_18002!F35+PSSA3_18003!F35</f>
        <v>0</v>
      </c>
      <c r="H35" s="468">
        <f>+PSSA3_18001!G35+PSSA3_18002!G35+PSSA3_18003!G35</f>
        <v>0</v>
      </c>
      <c r="I35" s="468">
        <f>+PSSA3_18001!H35+PSSA3_18002!H35+PSSA3_18003!H35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374">
        <f>+PSSA3_18001!C36+PSSA3_18002!C36+PSSA3_18003!C36</f>
        <v>0</v>
      </c>
      <c r="E36" s="412">
        <f>+PSSA3_18001!D36</f>
        <v>0</v>
      </c>
      <c r="F36" s="374">
        <f>+PSSA3_18001!E36+PSSA3_18002!E36+PSSA3_18003!E36</f>
        <v>0</v>
      </c>
      <c r="G36" s="374">
        <f>+PSSA3_18001!F36+PSSA3_18002!F36+PSSA3_18003!F36</f>
        <v>0</v>
      </c>
      <c r="H36" s="468">
        <f>+PSSA3_18001!G36+PSSA3_18002!G36+PSSA3_18003!G36</f>
        <v>0</v>
      </c>
      <c r="I36" s="468">
        <f>+PSSA3_18001!H36+PSSA3_18002!H36+PSSA3_18003!H36</f>
        <v>0</v>
      </c>
      <c r="J36" s="379">
        <f t="shared" si="4"/>
        <v>0</v>
      </c>
    </row>
    <row r="37" spans="2:14">
      <c r="B37" s="341" t="s">
        <v>21</v>
      </c>
      <c r="C37" s="413"/>
      <c r="D37" s="374">
        <f>+PSSA3_18001!C37+PSSA3_18002!C37+PSSA3_18003!C37</f>
        <v>0</v>
      </c>
      <c r="E37" s="412">
        <f>+PSSA3_18001!D37</f>
        <v>0</v>
      </c>
      <c r="F37" s="374">
        <f>+PSSA3_18001!E37+PSSA3_18002!E37+PSSA3_18003!E37</f>
        <v>0</v>
      </c>
      <c r="G37" s="374">
        <f>+PSSA3_18001!F37+PSSA3_18002!F37+PSSA3_18003!F37</f>
        <v>0</v>
      </c>
      <c r="H37" s="468">
        <f>+PSSA3_18001!G37+PSSA3_18002!G37+PSSA3_18003!G37</f>
        <v>0</v>
      </c>
      <c r="I37" s="468">
        <f>+PSSA3_18001!H37+PSSA3_18002!H37+PSSA3_18003!H37</f>
        <v>0</v>
      </c>
      <c r="J37" s="379">
        <f t="shared" si="4"/>
        <v>0</v>
      </c>
    </row>
    <row r="38" spans="2:14">
      <c r="B38" s="341" t="s">
        <v>22</v>
      </c>
      <c r="C38" s="413"/>
      <c r="D38" s="374">
        <f>+PSSA3_18001!C38+PSSA3_18002!C38+PSSA3_18003!C38</f>
        <v>0</v>
      </c>
      <c r="E38" s="412">
        <f>+PSSA3_18001!D38</f>
        <v>0</v>
      </c>
      <c r="F38" s="374">
        <f>+PSSA3_18001!E38+PSSA3_18002!E38+PSSA3_18003!E38</f>
        <v>0</v>
      </c>
      <c r="G38" s="374">
        <f>+PSSA3_18001!F38+PSSA3_18002!F38+PSSA3_18003!F38</f>
        <v>0</v>
      </c>
      <c r="H38" s="468">
        <f>+PSSA3_18001!G38+PSSA3_18002!G38+PSSA3_18003!G38</f>
        <v>0</v>
      </c>
      <c r="I38" s="468">
        <f>+PSSA3_18001!H38+PSSA3_18002!H38+PSSA3_18003!H38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391"/>
    </row>
    <row r="40" spans="2:14">
      <c r="B40" s="341" t="s">
        <v>24</v>
      </c>
      <c r="C40" s="413"/>
      <c r="D40" s="374">
        <f>+PSSA3_18001!C40+PSSA3_18002!C40+PSSA3_18003!C40</f>
        <v>0</v>
      </c>
      <c r="E40" s="412">
        <f>+PSSA3_18001!D40</f>
        <v>0</v>
      </c>
      <c r="F40" s="374">
        <f>+PSSA3_18001!E40+PSSA3_18002!E40+PSSA3_18003!E40</f>
        <v>0</v>
      </c>
      <c r="G40" s="374">
        <f>+PSSA3_18001!F40+PSSA3_18002!F40+PSSA3_18003!F40</f>
        <v>0</v>
      </c>
      <c r="H40" s="468">
        <f>+PSSA3_18001!G40+PSSA3_18002!G40+PSSA3_18003!G40</f>
        <v>0</v>
      </c>
      <c r="I40" s="468">
        <f>+PSSA3_18001!H40+PSSA3_18002!H40+PSSA3_18003!H40</f>
        <v>0</v>
      </c>
      <c r="J40" s="379">
        <f t="shared" si="4"/>
        <v>0</v>
      </c>
    </row>
    <row r="41" spans="2:14">
      <c r="B41" s="341" t="s">
        <v>25</v>
      </c>
      <c r="C41" s="413"/>
      <c r="D41" s="374">
        <f>+PSSA3_18001!C41+PSSA3_18002!C41+PSSA3_18003!C41</f>
        <v>0</v>
      </c>
      <c r="E41" s="412">
        <f>+PSSA3_18001!D41</f>
        <v>0</v>
      </c>
      <c r="F41" s="374">
        <f>+PSSA3_18001!E41+PSSA3_18002!E41+PSSA3_18003!E41</f>
        <v>0</v>
      </c>
      <c r="G41" s="374">
        <f>+PSSA3_18001!F41+PSSA3_18002!F41+PSSA3_18003!F41</f>
        <v>0</v>
      </c>
      <c r="H41" s="468">
        <f>+PSSA3_18001!G41+PSSA3_18002!G41+PSSA3_18003!G41</f>
        <v>0</v>
      </c>
      <c r="I41" s="468">
        <f>+PSSA3_18001!H41+PSSA3_18002!H41+PSSA3_18003!H41</f>
        <v>0</v>
      </c>
      <c r="J41" s="379">
        <f t="shared" si="4"/>
        <v>0</v>
      </c>
    </row>
    <row r="42" spans="2:14">
      <c r="B42" s="341" t="s">
        <v>26</v>
      </c>
      <c r="C42" s="413"/>
      <c r="D42" s="374">
        <f>+PSSA3_18001!C42+PSSA3_18002!C42+PSSA3_18003!C42</f>
        <v>0</v>
      </c>
      <c r="E42" s="412">
        <f>+PSSA3_18001!D42</f>
        <v>0</v>
      </c>
      <c r="F42" s="374">
        <f>+PSSA3_18001!E42+PSSA3_18002!E42+PSSA3_18003!E42</f>
        <v>0</v>
      </c>
      <c r="G42" s="374">
        <f>+PSSA3_18001!F42+PSSA3_18002!F42+PSSA3_18003!F42</f>
        <v>0</v>
      </c>
      <c r="H42" s="468">
        <f>+PSSA3_18001!G42+PSSA3_18002!G42+PSSA3_18003!G42</f>
        <v>0</v>
      </c>
      <c r="I42" s="468">
        <f>+PSSA3_18001!H42+PSSA3_18002!H42+PSSA3_18003!H42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374">
        <f>+PSSA3_18001!C43+PSSA3_18002!C43+PSSA3_18003!C43</f>
        <v>0</v>
      </c>
      <c r="E43" s="412">
        <f>+PSSA3_18001!D43</f>
        <v>0</v>
      </c>
      <c r="F43" s="374">
        <f>+PSSA3_18001!E43+PSSA3_18002!E43+PSSA3_18003!E43</f>
        <v>0</v>
      </c>
      <c r="G43" s="374">
        <f>+PSSA3_18001!F43+PSSA3_18002!F43+PSSA3_18003!F43</f>
        <v>0</v>
      </c>
      <c r="H43" s="468">
        <f>+PSSA3_18001!G43+PSSA3_18002!G43+PSSA3_18003!G43</f>
        <v>0</v>
      </c>
      <c r="I43" s="468">
        <f>+PSSA3_18001!H43+PSSA3_18002!H43+PSSA3_18003!H43</f>
        <v>0</v>
      </c>
      <c r="J43" s="379">
        <f t="shared" si="4"/>
        <v>0</v>
      </c>
    </row>
    <row r="44" spans="2:14">
      <c r="B44" s="341" t="s">
        <v>28</v>
      </c>
      <c r="C44" s="413"/>
      <c r="D44" s="374">
        <f>+PSSA3_18001!C44+PSSA3_18002!C44+PSSA3_18003!C44</f>
        <v>0</v>
      </c>
      <c r="E44" s="412">
        <f>+PSSA3_18001!D44</f>
        <v>0</v>
      </c>
      <c r="F44" s="374">
        <f>+PSSA3_18001!E44+PSSA3_18002!E44+PSSA3_18003!E44</f>
        <v>0</v>
      </c>
      <c r="G44" s="374">
        <f>+PSSA3_18001!F44+PSSA3_18002!F44+PSSA3_18003!F44</f>
        <v>0</v>
      </c>
      <c r="H44" s="468">
        <f>+PSSA3_18001!G44+PSSA3_18002!G44+PSSA3_18003!G44</f>
        <v>0</v>
      </c>
      <c r="I44" s="468">
        <f>+PSSA3_18001!H44+PSSA3_18002!H44+PSSA3_18003!H44</f>
        <v>0</v>
      </c>
      <c r="J44" s="379">
        <f t="shared" si="4"/>
        <v>0</v>
      </c>
    </row>
    <row r="45" spans="2:14">
      <c r="B45" s="341" t="s">
        <v>29</v>
      </c>
      <c r="C45" s="413"/>
      <c r="D45" s="374">
        <f>+PSSA3_18001!C45+PSSA3_18002!C45+PSSA3_18003!C45</f>
        <v>0</v>
      </c>
      <c r="E45" s="412">
        <f>+PSSA3_18001!D45</f>
        <v>0</v>
      </c>
      <c r="F45" s="374">
        <f>+PSSA3_18001!E45+PSSA3_18002!E45+PSSA3_18003!E45</f>
        <v>0</v>
      </c>
      <c r="G45" s="374">
        <f>+PSSA3_18001!F45+PSSA3_18002!F45+PSSA3_18003!F45</f>
        <v>0</v>
      </c>
      <c r="H45" s="468">
        <f>+PSSA3_18001!G45+PSSA3_18002!G45+PSSA3_18003!G45</f>
        <v>0</v>
      </c>
      <c r="I45" s="468">
        <f>+PSSA3_18001!H45+PSSA3_18002!H45+PSSA3_18003!H45</f>
        <v>0</v>
      </c>
      <c r="J45" s="379">
        <f t="shared" si="4"/>
        <v>0</v>
      </c>
    </row>
    <row r="46" spans="2:14">
      <c r="B46" s="344" t="s">
        <v>30</v>
      </c>
      <c r="C46" s="354"/>
      <c r="D46" s="374">
        <f>+PSSA3_18001!C46+PSSA3_18002!C46+PSSA3_18003!C46</f>
        <v>0</v>
      </c>
      <c r="E46" s="412">
        <f>+PSSA3_18001!D46</f>
        <v>0</v>
      </c>
      <c r="F46" s="374">
        <f>+PSSA3_18001!E46+PSSA3_18002!E46+PSSA3_18003!E46</f>
        <v>0</v>
      </c>
      <c r="G46" s="374">
        <f>+PSSA3_18001!F46+PSSA3_18002!F46+PSSA3_18003!F46</f>
        <v>0</v>
      </c>
      <c r="H46" s="468">
        <f>+PSSA3_18001!G46+PSSA3_18002!G46+PSSA3_18003!G46</f>
        <v>0</v>
      </c>
      <c r="I46" s="468">
        <f>+PSSA3_18001!H46+PSSA3_18002!H46+PSSA3_18003!H46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4.25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38.25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374">
        <f>+PSSA3_8101!C50+PSSA3_8102!C50+PSSA3_8103!C50+PSSA3_8104!C50</f>
        <v>0</v>
      </c>
      <c r="E50" s="427" t="str">
        <f>+'[1]PSS-A1_Prime'!G54</f>
        <v>1. LABOUR</v>
      </c>
      <c r="F50" s="428"/>
      <c r="G50" s="374">
        <f>+PSSA3_8101!F50+PSSA3_8102!F50+PSSA3_8103!F50+PSSA3_8104!F50</f>
        <v>0</v>
      </c>
      <c r="H50" s="424"/>
      <c r="I50" s="468">
        <f>+PSSA3_8101!H50+PSSA3_8102!H50+PSSA3_8103!H50+PSSA3_8104!H50</f>
        <v>0</v>
      </c>
      <c r="J50" s="429">
        <f>+G50-I50</f>
        <v>0</v>
      </c>
    </row>
    <row r="51" spans="2:12">
      <c r="B51" s="341" t="s">
        <v>175</v>
      </c>
      <c r="C51" s="413"/>
      <c r="D51" s="374">
        <f>+PSSA3_8101!C51+PSSA3_8102!C51+PSSA3_8103!C51+PSSA3_8104!C51</f>
        <v>0</v>
      </c>
      <c r="E51" s="427">
        <f>+'[1]PSS-A1_Prime'!G55</f>
        <v>0</v>
      </c>
      <c r="F51" s="428"/>
      <c r="G51" s="374">
        <f>+PSSA3_8101!F51+PSSA3_8102!F51+PSSA3_8103!F51+PSSA3_8104!F51</f>
        <v>0</v>
      </c>
      <c r="H51" s="424"/>
      <c r="I51" s="468">
        <f>+PSSA3_8101!H51+PSSA3_8102!H51+PSSA3_8103!H51+PSSA3_8104!H51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70"/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5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9" priority="1" stopIfTrue="1" operator="greaterThan">
      <formula>0</formula>
    </cfRule>
  </conditionalFormatting>
  <hyperlinks>
    <hyperlink ref="E9" location="WBS!A1" display="WP 18000"/>
  </hyperlinks>
  <pageMargins left="0.7" right="0.7" top="0.75" bottom="0.75" header="0.3" footer="0.3"/>
  <pageSetup paperSize="9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80" zoomScaleNormal="80" workbookViewId="0">
      <selection activeCell="E15" sqref="E15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7.7109375" style="21" customWidth="1"/>
    <col min="6" max="6" width="22.85546875" style="21" customWidth="1"/>
    <col min="7" max="7" width="17.85546875" style="21" customWidth="1"/>
    <col min="8" max="8" width="16" style="21" customWidth="1"/>
    <col min="9" max="9" width="22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257"/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19001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256"/>
      <c r="B12" s="42"/>
      <c r="C12" s="43"/>
      <c r="D12" s="258"/>
      <c r="E12" s="157"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256"/>
      <c r="B13" s="42"/>
      <c r="C13" s="43"/>
      <c r="D13" s="258"/>
      <c r="E13" s="157"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256"/>
      <c r="B14" s="42"/>
      <c r="C14" s="43"/>
      <c r="D14" s="258"/>
      <c r="E14" s="157"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/>
      <c r="B15" s="42"/>
      <c r="C15" s="43"/>
      <c r="D15" s="258"/>
      <c r="E15" s="157"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/>
      <c r="B16" s="42"/>
      <c r="C16" s="43"/>
      <c r="D16" s="258"/>
      <c r="E16" s="157"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/>
      <c r="B17" s="42"/>
      <c r="C17" s="43"/>
      <c r="D17" s="258"/>
      <c r="E17" s="157"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/>
      <c r="B18" s="42"/>
      <c r="C18" s="43"/>
      <c r="D18" s="258"/>
      <c r="E18" s="157"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/>
      <c r="B19" s="42"/>
      <c r="C19" s="43"/>
      <c r="D19" s="258"/>
      <c r="E19" s="157"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/>
      <c r="B20" s="42"/>
      <c r="C20" s="43"/>
      <c r="D20" s="258"/>
      <c r="E20" s="157"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/>
      <c r="B21" s="42"/>
      <c r="C21" s="43"/>
      <c r="D21" s="258"/>
      <c r="E21" s="157"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/>
      <c r="B22" s="42"/>
      <c r="C22" s="43"/>
      <c r="D22" s="258"/>
      <c r="E22" s="157"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/>
      <c r="B23" s="42"/>
      <c r="C23" s="43"/>
      <c r="D23" s="258"/>
      <c r="E23" s="157"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788"/>
      <c r="B26" s="779"/>
      <c r="C26" s="150" t="str">
        <f>+PSSA3_9101!C26</f>
        <v>depreciation</v>
      </c>
      <c r="D26" s="164"/>
      <c r="E26" s="164"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+PSSA3_9101!C27</f>
        <v>depreciation</v>
      </c>
      <c r="D27" s="164"/>
      <c r="E27" s="164"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+PSSA3_9101!C28</f>
        <v>depreciation</v>
      </c>
      <c r="D28" s="164"/>
      <c r="E28" s="164"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+PSSA3_9101!C29</f>
        <v>depreciation</v>
      </c>
      <c r="D29" s="164"/>
      <c r="E29" s="164"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+PSSA3_9101!C30</f>
        <v>depreciation</v>
      </c>
      <c r="D30" s="164"/>
      <c r="E30" s="164"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+PSSA3_9101!C31</f>
        <v>depreciation</v>
      </c>
      <c r="D31" s="164"/>
      <c r="E31" s="164"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588"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588"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588"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588"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588"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588"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588"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588"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588"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588"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588"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">
    <cfRule type="cellIs" dxfId="8" priority="2" stopIfTrue="1" operator="greaterThan">
      <formula>0</formula>
    </cfRule>
  </conditionalFormatting>
  <conditionalFormatting sqref="D40:D46">
    <cfRule type="cellIs" dxfId="7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8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80" zoomScaleNormal="80" workbookViewId="0">
      <selection activeCell="D9" sqref="D9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7.7109375" style="21" customWidth="1"/>
    <col min="6" max="6" width="22.85546875" style="21" customWidth="1"/>
    <col min="7" max="7" width="17.85546875" style="21" customWidth="1"/>
    <col min="8" max="8" width="16" style="21" customWidth="1"/>
    <col min="9" max="9" width="22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+PSSA3_19001!F3</f>
        <v>0</v>
      </c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19002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0">
        <f>+PSSA3_19001!A12</f>
        <v>0</v>
      </c>
      <c r="B12" s="42"/>
      <c r="C12" s="43"/>
      <c r="D12" s="258"/>
      <c r="E12" s="318">
        <f>+PSSA3_19001!E12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0">
        <f>+PSSA3_19001!A13</f>
        <v>0</v>
      </c>
      <c r="B13" s="42"/>
      <c r="C13" s="43"/>
      <c r="D13" s="258"/>
      <c r="E13" s="318">
        <f>+PSSA3_19001!E13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0">
        <f>+PSSA3_19001!A14</f>
        <v>0</v>
      </c>
      <c r="B14" s="42"/>
      <c r="C14" s="43"/>
      <c r="D14" s="258"/>
      <c r="E14" s="318">
        <f>+PSSA3_19001!E14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0">
        <f>+PSSA3_19001!A15</f>
        <v>0</v>
      </c>
      <c r="B15" s="42"/>
      <c r="C15" s="43"/>
      <c r="D15" s="258"/>
      <c r="E15" s="318">
        <f>+PSSA3_19001!E15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0">
        <f>+PSSA3_19001!A16</f>
        <v>0</v>
      </c>
      <c r="B16" s="42"/>
      <c r="C16" s="43"/>
      <c r="D16" s="258"/>
      <c r="E16" s="318">
        <f>+PSSA3_19001!E16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0">
        <f>+PSSA3_19001!A17</f>
        <v>0</v>
      </c>
      <c r="B17" s="42"/>
      <c r="C17" s="43"/>
      <c r="D17" s="258"/>
      <c r="E17" s="318">
        <f>+PSSA3_19001!E17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0">
        <f>+PSSA3_19001!A18</f>
        <v>0</v>
      </c>
      <c r="B18" s="42"/>
      <c r="C18" s="43"/>
      <c r="D18" s="258"/>
      <c r="E18" s="318">
        <f>+PSSA3_19001!E18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0">
        <f>+PSSA3_19001!A19</f>
        <v>0</v>
      </c>
      <c r="B19" s="42"/>
      <c r="C19" s="43"/>
      <c r="D19" s="258"/>
      <c r="E19" s="318">
        <f>+PSSA3_19001!E19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0">
        <f>+PSSA3_19001!A20</f>
        <v>0</v>
      </c>
      <c r="B20" s="42"/>
      <c r="C20" s="43"/>
      <c r="D20" s="258"/>
      <c r="E20" s="318">
        <f>+PSSA3_19001!E20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0">
        <f>+PSSA3_19001!A21</f>
        <v>0</v>
      </c>
      <c r="B21" s="42"/>
      <c r="C21" s="43"/>
      <c r="D21" s="258"/>
      <c r="E21" s="318">
        <f>+PSSA3_19001!E21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0">
        <f>+PSSA3_19001!A22</f>
        <v>0</v>
      </c>
      <c r="B22" s="42"/>
      <c r="C22" s="43"/>
      <c r="D22" s="258"/>
      <c r="E22" s="318">
        <f>+PSSA3_19001!E22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0">
        <f>+PSSA3_19001!A23</f>
        <v>0</v>
      </c>
      <c r="B23" s="42"/>
      <c r="C23" s="43"/>
      <c r="D23" s="258"/>
      <c r="E23" s="318">
        <f>+PSSA3_19001!E23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807">
        <f>+PSSA3_19001!A26</f>
        <v>0</v>
      </c>
      <c r="B26" s="808"/>
      <c r="C26" s="150" t="str">
        <f>+PSSA3_9101!C26</f>
        <v>depreciation</v>
      </c>
      <c r="D26" s="164"/>
      <c r="E26" s="587">
        <f>+PSSA3_19001!E26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807">
        <f>+PSSA3_19001!A27</f>
        <v>0</v>
      </c>
      <c r="B27" s="808"/>
      <c r="C27" s="150" t="str">
        <f>+PSSA3_9101!C27</f>
        <v>depreciation</v>
      </c>
      <c r="D27" s="164"/>
      <c r="E27" s="587">
        <f>+PSSA3_19001!E27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807">
        <f>+PSSA3_19001!A28</f>
        <v>0</v>
      </c>
      <c r="B28" s="808"/>
      <c r="C28" s="150" t="str">
        <f>+PSSA3_9101!C28</f>
        <v>depreciation</v>
      </c>
      <c r="D28" s="164"/>
      <c r="E28" s="587">
        <f>+PSSA3_19001!E28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807">
        <f>+PSSA3_19001!A29</f>
        <v>0</v>
      </c>
      <c r="B29" s="808"/>
      <c r="C29" s="150" t="str">
        <f>+PSSA3_9101!C29</f>
        <v>depreciation</v>
      </c>
      <c r="D29" s="164"/>
      <c r="E29" s="587">
        <f>+PSSA3_19001!E29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807">
        <f>+PSSA3_19001!A30</f>
        <v>0</v>
      </c>
      <c r="B30" s="808"/>
      <c r="C30" s="150" t="str">
        <f>+PSSA3_9101!C30</f>
        <v>depreciation</v>
      </c>
      <c r="D30" s="164"/>
      <c r="E30" s="587">
        <f>+PSSA3_19001!E30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807">
        <f>+PSSA3_19001!A31</f>
        <v>0</v>
      </c>
      <c r="B31" s="808"/>
      <c r="C31" s="150" t="str">
        <f>+PSSA3_9101!C31</f>
        <v>depreciation</v>
      </c>
      <c r="D31" s="164"/>
      <c r="E31" s="587">
        <f>+PSSA3_19001!E31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+PSSA3_19001!D35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+PSSA3_19001!D36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+PSSA3_19001!D37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+PSSA3_19001!D38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+PSSA3_19001!D40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+PSSA3_19001!D41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+PSSA3_19001!D42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+PSSA3_19001!D43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+PSSA3_19001!D44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+PSSA3_19001!D45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+PSSA3_19001!D46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6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8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80" zoomScaleNormal="80" workbookViewId="0">
      <selection activeCell="L17" sqref="L17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7.7109375" style="21" customWidth="1"/>
    <col min="6" max="6" width="22.85546875" style="21" customWidth="1"/>
    <col min="7" max="7" width="17.85546875" style="21" customWidth="1"/>
    <col min="8" max="8" width="16" style="21" customWidth="1"/>
    <col min="9" max="9" width="22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+PSSA3_19001!F3</f>
        <v>0</v>
      </c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19003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0">
        <f>+PSSA3_19001!A12</f>
        <v>0</v>
      </c>
      <c r="B12" s="42"/>
      <c r="C12" s="43"/>
      <c r="D12" s="258"/>
      <c r="E12" s="318">
        <f>+PSSA3_19001!E12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0">
        <f>+PSSA3_19001!A13</f>
        <v>0</v>
      </c>
      <c r="B13" s="42"/>
      <c r="C13" s="43"/>
      <c r="D13" s="258"/>
      <c r="E13" s="318">
        <f>+PSSA3_19001!E13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0">
        <f>+PSSA3_19001!A14</f>
        <v>0</v>
      </c>
      <c r="B14" s="42"/>
      <c r="C14" s="43"/>
      <c r="D14" s="258"/>
      <c r="E14" s="318">
        <f>+PSSA3_19001!E14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0">
        <f>+PSSA3_19001!A15</f>
        <v>0</v>
      </c>
      <c r="B15" s="42"/>
      <c r="C15" s="43"/>
      <c r="D15" s="258"/>
      <c r="E15" s="318">
        <f>+PSSA3_19001!E15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0">
        <f>+PSSA3_19001!A16</f>
        <v>0</v>
      </c>
      <c r="B16" s="42"/>
      <c r="C16" s="43"/>
      <c r="D16" s="258"/>
      <c r="E16" s="318">
        <f>+PSSA3_19001!E16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0">
        <f>+PSSA3_19001!A17</f>
        <v>0</v>
      </c>
      <c r="B17" s="42"/>
      <c r="C17" s="43"/>
      <c r="D17" s="258"/>
      <c r="E17" s="318">
        <f>+PSSA3_19001!E17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0">
        <f>+PSSA3_19001!A18</f>
        <v>0</v>
      </c>
      <c r="B18" s="42"/>
      <c r="C18" s="43"/>
      <c r="D18" s="258"/>
      <c r="E18" s="318">
        <f>+PSSA3_19001!E18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0">
        <f>+PSSA3_19001!A19</f>
        <v>0</v>
      </c>
      <c r="B19" s="42"/>
      <c r="C19" s="43"/>
      <c r="D19" s="258"/>
      <c r="E19" s="318">
        <f>+PSSA3_19001!E19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0">
        <f>+PSSA3_19001!A20</f>
        <v>0</v>
      </c>
      <c r="B20" s="42"/>
      <c r="C20" s="43"/>
      <c r="D20" s="258"/>
      <c r="E20" s="318">
        <f>+PSSA3_19001!E20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0">
        <f>+PSSA3_19001!A21</f>
        <v>0</v>
      </c>
      <c r="B21" s="42"/>
      <c r="C21" s="43"/>
      <c r="D21" s="258"/>
      <c r="E21" s="318">
        <f>+PSSA3_19001!E21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0">
        <f>+PSSA3_19001!A22</f>
        <v>0</v>
      </c>
      <c r="B22" s="42"/>
      <c r="C22" s="43"/>
      <c r="D22" s="258"/>
      <c r="E22" s="318">
        <f>+PSSA3_19001!E22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0">
        <f>+PSSA3_19001!A23</f>
        <v>0</v>
      </c>
      <c r="B23" s="42"/>
      <c r="C23" s="43"/>
      <c r="D23" s="258"/>
      <c r="E23" s="318">
        <f>+PSSA3_19001!E23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807">
        <f>+PSSA3_19001!A26</f>
        <v>0</v>
      </c>
      <c r="B26" s="808"/>
      <c r="C26" s="150" t="str">
        <f>+PSSA3_9101!C26</f>
        <v>depreciation</v>
      </c>
      <c r="D26" s="164"/>
      <c r="E26" s="587">
        <f>+PSSA3_19001!E26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807">
        <f>+PSSA3_19001!A27</f>
        <v>0</v>
      </c>
      <c r="B27" s="808"/>
      <c r="C27" s="150" t="str">
        <f>+PSSA3_9101!C27</f>
        <v>depreciation</v>
      </c>
      <c r="D27" s="164"/>
      <c r="E27" s="587">
        <f>+PSSA3_19001!E27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807">
        <f>+PSSA3_19001!A28</f>
        <v>0</v>
      </c>
      <c r="B28" s="808"/>
      <c r="C28" s="150" t="str">
        <f>+PSSA3_9101!C28</f>
        <v>depreciation</v>
      </c>
      <c r="D28" s="164"/>
      <c r="E28" s="587">
        <f>+PSSA3_19001!E28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807">
        <f>+PSSA3_19001!A29</f>
        <v>0</v>
      </c>
      <c r="B29" s="808"/>
      <c r="C29" s="150" t="str">
        <f>+PSSA3_9101!C29</f>
        <v>depreciation</v>
      </c>
      <c r="D29" s="164"/>
      <c r="E29" s="587">
        <f>+PSSA3_19001!E29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807">
        <f>+PSSA3_19001!A30</f>
        <v>0</v>
      </c>
      <c r="B30" s="808"/>
      <c r="C30" s="150" t="str">
        <f>+PSSA3_9101!C30</f>
        <v>depreciation</v>
      </c>
      <c r="D30" s="164"/>
      <c r="E30" s="587">
        <f>+PSSA3_19001!E30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807">
        <f>+PSSA3_19001!A31</f>
        <v>0</v>
      </c>
      <c r="B31" s="808"/>
      <c r="C31" s="150" t="str">
        <f>+PSSA3_9101!C31</f>
        <v>depreciation</v>
      </c>
      <c r="D31" s="164"/>
      <c r="E31" s="587">
        <f>+PSSA3_19001!E31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+PSSA3_19001!D35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+PSSA3_19001!D36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+PSSA3_19001!D37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+PSSA3_19001!D38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+PSSA3_19001!D40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+PSSA3_19001!D41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+PSSA3_19001!D42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+PSSA3_19001!D43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+PSSA3_19001!D44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+PSSA3_19001!D45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+PSSA3_19001!D46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5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topLeftCell="B1" zoomScale="80" zoomScaleNormal="80" workbookViewId="0">
      <selection activeCell="E9" sqref="E9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+Progetto!E9</f>
        <v>0</v>
      </c>
      <c r="D3" s="335"/>
      <c r="E3" s="336"/>
      <c r="F3" s="337" t="s">
        <v>43</v>
      </c>
      <c r="G3" s="338">
        <f>+PSSA3_19001!F3</f>
        <v>0</v>
      </c>
      <c r="H3" s="339"/>
      <c r="I3" s="335"/>
      <c r="J3" s="340"/>
    </row>
    <row r="4" spans="2:10">
      <c r="B4" s="299" t="s">
        <v>147</v>
      </c>
      <c r="C4" s="302">
        <f>+Progetto!E10</f>
        <v>0</v>
      </c>
      <c r="D4" s="342" t="s">
        <v>169</v>
      </c>
      <c r="E4" s="343"/>
      <c r="F4" s="24" t="s">
        <v>3</v>
      </c>
      <c r="G4" s="790"/>
      <c r="H4" s="791"/>
      <c r="I4" s="791"/>
      <c r="J4" s="792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790"/>
      <c r="H5" s="791"/>
      <c r="I5" s="791"/>
      <c r="J5" s="792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793"/>
      <c r="F7" s="794"/>
      <c r="G7" s="794"/>
      <c r="H7" s="794"/>
      <c r="I7" s="794"/>
      <c r="J7" s="795"/>
    </row>
    <row r="8" spans="2:10">
      <c r="B8" s="351"/>
      <c r="C8" s="352"/>
      <c r="D8" s="353"/>
      <c r="E8" s="796"/>
      <c r="F8" s="797"/>
      <c r="G8" s="797"/>
      <c r="H8" s="797"/>
      <c r="I8" s="797"/>
      <c r="J8" s="798"/>
    </row>
    <row r="9" spans="2:10">
      <c r="B9" s="344"/>
      <c r="C9" s="346"/>
      <c r="D9" s="354"/>
      <c r="E9" s="605" t="s">
        <v>222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+PSSA3_19001!A12</f>
        <v>0</v>
      </c>
      <c r="C12" s="372"/>
      <c r="D12" s="373"/>
      <c r="E12" s="374">
        <f>+PSSA3_19001!D12+PSSA3_19002!D12+PSSA3_19003!D12</f>
        <v>0</v>
      </c>
      <c r="F12" s="375">
        <f>+PSSA3_19001!E12</f>
        <v>0</v>
      </c>
      <c r="G12" s="376">
        <f>+E12*F12</f>
        <v>0</v>
      </c>
      <c r="H12" s="374">
        <f>+PSSA3_19001!G12+PSSA3_19002!G12+PSSA3_19003!G12</f>
        <v>0</v>
      </c>
      <c r="I12" s="378">
        <f>+H12*F12</f>
        <v>0</v>
      </c>
      <c r="J12" s="379">
        <f>+G12-I12</f>
        <v>0</v>
      </c>
    </row>
    <row r="13" spans="2:10">
      <c r="B13" s="465">
        <f>+PSSA3_19001!A13</f>
        <v>0</v>
      </c>
      <c r="C13" s="372"/>
      <c r="D13" s="373"/>
      <c r="E13" s="374">
        <f>+PSSA3_19001!D13+PSSA3_19002!D13+PSSA3_19003!D13</f>
        <v>0</v>
      </c>
      <c r="F13" s="375">
        <f>+PSSA3_19001!E13</f>
        <v>0</v>
      </c>
      <c r="G13" s="376">
        <f t="shared" ref="G13:G23" si="0">+E13*F13</f>
        <v>0</v>
      </c>
      <c r="H13" s="374">
        <f>+PSSA3_19001!G13+PSSA3_19002!G13+PSSA3_19003!G13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+PSSA3_19001!A14</f>
        <v>0</v>
      </c>
      <c r="C14" s="372"/>
      <c r="D14" s="373"/>
      <c r="E14" s="374">
        <f>+PSSA3_19001!D14+PSSA3_19002!D14+PSSA3_19003!D14</f>
        <v>0</v>
      </c>
      <c r="F14" s="375">
        <f>+PSSA3_19001!E14</f>
        <v>0</v>
      </c>
      <c r="G14" s="376">
        <f t="shared" si="0"/>
        <v>0</v>
      </c>
      <c r="H14" s="374">
        <f>+PSSA3_19001!G14+PSSA3_19002!G14+PSSA3_19003!G14</f>
        <v>0</v>
      </c>
      <c r="I14" s="378">
        <f t="shared" si="1"/>
        <v>0</v>
      </c>
      <c r="J14" s="379">
        <f t="shared" si="2"/>
        <v>0</v>
      </c>
    </row>
    <row r="15" spans="2:10">
      <c r="B15" s="465">
        <f>+PSSA3_19001!A15</f>
        <v>0</v>
      </c>
      <c r="C15" s="372"/>
      <c r="D15" s="373"/>
      <c r="E15" s="374">
        <f>+PSSA3_19001!D15+PSSA3_19002!D15+PSSA3_19003!D15</f>
        <v>0</v>
      </c>
      <c r="F15" s="375">
        <f>+PSSA3_19001!E15</f>
        <v>0</v>
      </c>
      <c r="G15" s="376">
        <f t="shared" si="0"/>
        <v>0</v>
      </c>
      <c r="H15" s="374">
        <f>+PSSA3_19001!G15+PSSA3_19002!G15+PSSA3_19003!G15</f>
        <v>0</v>
      </c>
      <c r="I15" s="378">
        <f t="shared" si="1"/>
        <v>0</v>
      </c>
      <c r="J15" s="379">
        <f t="shared" si="2"/>
        <v>0</v>
      </c>
    </row>
    <row r="16" spans="2:10">
      <c r="B16" s="465">
        <f>+PSSA3_19001!A16</f>
        <v>0</v>
      </c>
      <c r="C16" s="372"/>
      <c r="D16" s="373"/>
      <c r="E16" s="374">
        <f>+PSSA3_19001!D16+PSSA3_19002!D16+PSSA3_19003!D16</f>
        <v>0</v>
      </c>
      <c r="F16" s="375">
        <f>+PSSA3_19001!E16</f>
        <v>0</v>
      </c>
      <c r="G16" s="376">
        <f t="shared" si="0"/>
        <v>0</v>
      </c>
      <c r="H16" s="374">
        <f>+PSSA3_19001!G16+PSSA3_19002!G16+PSSA3_19003!G16</f>
        <v>0</v>
      </c>
      <c r="I16" s="378">
        <f t="shared" si="1"/>
        <v>0</v>
      </c>
      <c r="J16" s="379">
        <f t="shared" si="2"/>
        <v>0</v>
      </c>
    </row>
    <row r="17" spans="2:10">
      <c r="B17" s="465">
        <f>+PSSA3_19001!A17</f>
        <v>0</v>
      </c>
      <c r="C17" s="372"/>
      <c r="D17" s="373"/>
      <c r="E17" s="374">
        <f>+PSSA3_19001!D17+PSSA3_19002!D17+PSSA3_19003!D17</f>
        <v>0</v>
      </c>
      <c r="F17" s="375">
        <f>+PSSA3_19001!E17</f>
        <v>0</v>
      </c>
      <c r="G17" s="376">
        <f t="shared" si="0"/>
        <v>0</v>
      </c>
      <c r="H17" s="374">
        <f>+PSSA3_19001!G17+PSSA3_19002!G17+PSSA3_19003!G17</f>
        <v>0</v>
      </c>
      <c r="I17" s="378">
        <f t="shared" si="1"/>
        <v>0</v>
      </c>
      <c r="J17" s="379">
        <f t="shared" si="2"/>
        <v>0</v>
      </c>
    </row>
    <row r="18" spans="2:10">
      <c r="B18" s="465">
        <f>+PSSA3_19001!A18</f>
        <v>0</v>
      </c>
      <c r="C18" s="372"/>
      <c r="D18" s="373"/>
      <c r="E18" s="374">
        <f>+PSSA3_19001!D18+PSSA3_19002!D18+PSSA3_19003!D18</f>
        <v>0</v>
      </c>
      <c r="F18" s="375">
        <f>+PSSA3_19001!E18</f>
        <v>0</v>
      </c>
      <c r="G18" s="376">
        <f t="shared" si="0"/>
        <v>0</v>
      </c>
      <c r="H18" s="374">
        <f>+PSSA3_19001!G18+PSSA3_19002!G18+PSSA3_19003!G18</f>
        <v>0</v>
      </c>
      <c r="I18" s="378">
        <f t="shared" si="1"/>
        <v>0</v>
      </c>
      <c r="J18" s="379">
        <f t="shared" si="2"/>
        <v>0</v>
      </c>
    </row>
    <row r="19" spans="2:10">
      <c r="B19" s="465">
        <f>+PSSA3_19001!A19</f>
        <v>0</v>
      </c>
      <c r="C19" s="372"/>
      <c r="D19" s="373"/>
      <c r="E19" s="374">
        <f>+PSSA3_19001!D19+PSSA3_19002!D19+PSSA3_19003!D19</f>
        <v>0</v>
      </c>
      <c r="F19" s="375">
        <f>+PSSA3_19001!E19</f>
        <v>0</v>
      </c>
      <c r="G19" s="376">
        <f t="shared" si="0"/>
        <v>0</v>
      </c>
      <c r="H19" s="374">
        <f>+PSSA3_19001!G19+PSSA3_19002!G19+PSSA3_19003!G19</f>
        <v>0</v>
      </c>
      <c r="I19" s="378">
        <f t="shared" si="1"/>
        <v>0</v>
      </c>
      <c r="J19" s="379">
        <f t="shared" si="2"/>
        <v>0</v>
      </c>
    </row>
    <row r="20" spans="2:10">
      <c r="B20" s="465">
        <f>+PSSA3_19001!A20</f>
        <v>0</v>
      </c>
      <c r="C20" s="372"/>
      <c r="D20" s="373"/>
      <c r="E20" s="374">
        <f>+PSSA3_19001!D20+PSSA3_19002!D20+PSSA3_19003!D20</f>
        <v>0</v>
      </c>
      <c r="F20" s="375">
        <f>+PSSA3_19001!E20</f>
        <v>0</v>
      </c>
      <c r="G20" s="376">
        <f t="shared" si="0"/>
        <v>0</v>
      </c>
      <c r="H20" s="374">
        <f>+PSSA3_19001!G20+PSSA3_19002!G20+PSSA3_19003!G20</f>
        <v>0</v>
      </c>
      <c r="I20" s="378">
        <f t="shared" si="1"/>
        <v>0</v>
      </c>
      <c r="J20" s="379">
        <f t="shared" si="2"/>
        <v>0</v>
      </c>
    </row>
    <row r="21" spans="2:10">
      <c r="B21" s="465">
        <f>+PSSA3_19001!A21</f>
        <v>0</v>
      </c>
      <c r="C21" s="372"/>
      <c r="D21" s="373"/>
      <c r="E21" s="374">
        <f>+PSSA3_19001!D21+PSSA3_19002!D21+PSSA3_19003!D21</f>
        <v>0</v>
      </c>
      <c r="F21" s="375">
        <f>+PSSA3_19001!E21</f>
        <v>0</v>
      </c>
      <c r="G21" s="376">
        <f t="shared" si="0"/>
        <v>0</v>
      </c>
      <c r="H21" s="374">
        <f>+PSSA3_19001!G21+PSSA3_19002!G21+PSSA3_19003!G21</f>
        <v>0</v>
      </c>
      <c r="I21" s="378">
        <f t="shared" si="1"/>
        <v>0</v>
      </c>
      <c r="J21" s="379">
        <f t="shared" si="2"/>
        <v>0</v>
      </c>
    </row>
    <row r="22" spans="2:10">
      <c r="B22" s="465">
        <f>+PSSA3_19001!A22</f>
        <v>0</v>
      </c>
      <c r="C22" s="372"/>
      <c r="D22" s="373"/>
      <c r="E22" s="374">
        <f>+PSSA3_19001!D22+PSSA3_19002!D22+PSSA3_19003!D22</f>
        <v>0</v>
      </c>
      <c r="F22" s="375">
        <f>+PSSA3_19001!E22</f>
        <v>0</v>
      </c>
      <c r="G22" s="376">
        <f t="shared" si="0"/>
        <v>0</v>
      </c>
      <c r="H22" s="374">
        <f>+PSSA3_19001!G22+PSSA3_19002!G22+PSSA3_19003!G22</f>
        <v>0</v>
      </c>
      <c r="I22" s="378">
        <f t="shared" si="1"/>
        <v>0</v>
      </c>
      <c r="J22" s="379">
        <f t="shared" si="2"/>
        <v>0</v>
      </c>
    </row>
    <row r="23" spans="2:10">
      <c r="B23" s="465">
        <f>+PSSA3_19001!A23</f>
        <v>0</v>
      </c>
      <c r="C23" s="372"/>
      <c r="D23" s="373"/>
      <c r="E23" s="374">
        <f>+PSSA3_19001!D23+PSSA3_19002!D23+PSSA3_19003!D23</f>
        <v>0</v>
      </c>
      <c r="F23" s="375">
        <f>+PSSA3_19001!E23</f>
        <v>0</v>
      </c>
      <c r="G23" s="376">
        <f t="shared" si="0"/>
        <v>0</v>
      </c>
      <c r="H23" s="374">
        <f>+PSSA3_19001!G23+PSSA3_19002!G23+PSSA3_19003!G23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375">
        <f>+PSSA3_19001!A26</f>
        <v>0</v>
      </c>
      <c r="C26" s="375"/>
      <c r="D26" s="465" t="str">
        <f>+PSSA3_8101!C26</f>
        <v>depreciation</v>
      </c>
      <c r="E26" s="374">
        <f>+PSSA3_19001!D26+PSSA3_19002!D26+PSSA3_19003!D26</f>
        <v>0</v>
      </c>
      <c r="F26" s="375">
        <f>+PSSA3_19001!E26</f>
        <v>0</v>
      </c>
      <c r="G26" s="374">
        <f>+PSSA3_19001!F26+PSSA3_19002!F26+PSSA3_19003!F26</f>
        <v>0</v>
      </c>
      <c r="H26" s="468">
        <f>+PSSA3_19001!G26+PSSA3_19002!G26+PSSA3_19003!G26</f>
        <v>0</v>
      </c>
      <c r="I26" s="468">
        <f>+PSSA3_19001!H26+PSSA3_19002!H26+PSSA3_19003!H26</f>
        <v>0</v>
      </c>
      <c r="J26" s="379">
        <f t="shared" ref="J26:J31" si="3">+G26-I26</f>
        <v>0</v>
      </c>
    </row>
    <row r="27" spans="2:10">
      <c r="B27" s="375">
        <f>+PSSA3_19001!A27</f>
        <v>0</v>
      </c>
      <c r="C27" s="375"/>
      <c r="D27" s="465" t="str">
        <f>+PSSA3_8101!C27</f>
        <v>depreciation</v>
      </c>
      <c r="E27" s="374">
        <f>+PSSA3_19001!D27+PSSA3_19002!D27+PSSA3_19003!D27</f>
        <v>0</v>
      </c>
      <c r="F27" s="375">
        <f>+PSSA3_19001!E27</f>
        <v>0</v>
      </c>
      <c r="G27" s="374">
        <f>+PSSA3_19001!F27+PSSA3_19002!F27+PSSA3_19003!F27</f>
        <v>0</v>
      </c>
      <c r="H27" s="468">
        <f>+PSSA3_19001!G27+PSSA3_19002!G27+PSSA3_19003!G27</f>
        <v>0</v>
      </c>
      <c r="I27" s="468">
        <f>+PSSA3_19001!H27+PSSA3_19002!H27+PSSA3_19003!H27</f>
        <v>0</v>
      </c>
      <c r="J27" s="379">
        <f t="shared" si="3"/>
        <v>0</v>
      </c>
    </row>
    <row r="28" spans="2:10">
      <c r="B28" s="375">
        <f>+PSSA3_19001!A28</f>
        <v>0</v>
      </c>
      <c r="C28" s="375"/>
      <c r="D28" s="465" t="str">
        <f>+PSSA3_8101!C28</f>
        <v>depreciation</v>
      </c>
      <c r="E28" s="374">
        <f>+PSSA3_19001!D28+PSSA3_19002!D28+PSSA3_19003!D28</f>
        <v>0</v>
      </c>
      <c r="F28" s="375">
        <f>+PSSA3_19001!E28</f>
        <v>0</v>
      </c>
      <c r="G28" s="374">
        <f>+PSSA3_19001!F28+PSSA3_19002!F28+PSSA3_19003!F28</f>
        <v>0</v>
      </c>
      <c r="H28" s="468">
        <f>+PSSA3_19001!G28+PSSA3_19002!G28+PSSA3_19003!G28</f>
        <v>0</v>
      </c>
      <c r="I28" s="468">
        <f>+PSSA3_19001!H28+PSSA3_19002!H28+PSSA3_19003!H28</f>
        <v>0</v>
      </c>
      <c r="J28" s="379">
        <f t="shared" si="3"/>
        <v>0</v>
      </c>
    </row>
    <row r="29" spans="2:10">
      <c r="B29" s="375">
        <f>+PSSA3_19001!A29</f>
        <v>0</v>
      </c>
      <c r="C29" s="375"/>
      <c r="D29" s="465" t="str">
        <f>+PSSA3_8101!C29</f>
        <v>depreciation</v>
      </c>
      <c r="E29" s="374">
        <f>+PSSA3_19001!D29+PSSA3_19002!D29+PSSA3_19003!D29</f>
        <v>0</v>
      </c>
      <c r="F29" s="375">
        <f>+PSSA3_19001!E29</f>
        <v>0</v>
      </c>
      <c r="G29" s="374">
        <f>+PSSA3_19001!F29+PSSA3_19002!F29+PSSA3_19003!F29</f>
        <v>0</v>
      </c>
      <c r="H29" s="468">
        <f>+PSSA3_19001!G29+PSSA3_19002!G29+PSSA3_19003!G29</f>
        <v>0</v>
      </c>
      <c r="I29" s="468">
        <f>+PSSA3_19001!H29+PSSA3_19002!H29+PSSA3_19003!H29</f>
        <v>0</v>
      </c>
      <c r="J29" s="379">
        <f t="shared" si="3"/>
        <v>0</v>
      </c>
    </row>
    <row r="30" spans="2:10">
      <c r="B30" s="375">
        <f>+PSSA3_19001!A30</f>
        <v>0</v>
      </c>
      <c r="C30" s="375"/>
      <c r="D30" s="465" t="str">
        <f>+PSSA3_8101!C30</f>
        <v>depreciation</v>
      </c>
      <c r="E30" s="374">
        <f>+PSSA3_19001!D30+PSSA3_19002!D30+PSSA3_19003!D30</f>
        <v>0</v>
      </c>
      <c r="F30" s="375">
        <f>+PSSA3_19001!E30</f>
        <v>0</v>
      </c>
      <c r="G30" s="374">
        <f>+PSSA3_19001!F30+PSSA3_19002!F30+PSSA3_19003!F30</f>
        <v>0</v>
      </c>
      <c r="H30" s="468">
        <f>+PSSA3_19001!G30+PSSA3_19002!G30+PSSA3_19003!G30</f>
        <v>0</v>
      </c>
      <c r="I30" s="468">
        <f>+PSSA3_19001!H30+PSSA3_19002!H30+PSSA3_19003!H30</f>
        <v>0</v>
      </c>
      <c r="J30" s="379">
        <f t="shared" si="3"/>
        <v>0</v>
      </c>
    </row>
    <row r="31" spans="2:10">
      <c r="B31" s="375">
        <f>+PSSA3_19001!A31</f>
        <v>0</v>
      </c>
      <c r="C31" s="375"/>
      <c r="D31" s="465" t="str">
        <f>+PSSA3_8101!C31</f>
        <v>depreciation</v>
      </c>
      <c r="E31" s="374">
        <f>+PSSA3_19001!D31+PSSA3_19002!D31+PSSA3_19003!D31</f>
        <v>0</v>
      </c>
      <c r="F31" s="375">
        <f>+PSSA3_19001!E31</f>
        <v>0</v>
      </c>
      <c r="G31" s="374">
        <f>+PSSA3_19001!F31+PSSA3_19002!F31+PSSA3_19003!F31</f>
        <v>0</v>
      </c>
      <c r="H31" s="468">
        <f>+PSSA3_19001!G31+PSSA3_19002!G31+PSSA3_19003!G31</f>
        <v>0</v>
      </c>
      <c r="I31" s="468">
        <f>+PSSA3_19001!H31+PSSA3_19002!H31+PSSA3_19003!H31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398"/>
      <c r="H32" s="405"/>
      <c r="I32" s="398"/>
      <c r="J32" s="379" t="s">
        <v>44</v>
      </c>
    </row>
    <row r="33" spans="2:14">
      <c r="B33" s="344" t="s">
        <v>38</v>
      </c>
      <c r="C33" s="349"/>
      <c r="D33" s="390"/>
      <c r="E33" s="390"/>
      <c r="F33" s="383"/>
      <c r="G33" s="406">
        <f>SUM(G26:G32)</f>
        <v>0</v>
      </c>
      <c r="H33" s="407">
        <f>SUM(H26:H32)</f>
        <v>0</v>
      </c>
      <c r="I33" s="407">
        <f>SUM(I26:I32)</f>
        <v>0</v>
      </c>
      <c r="J33" s="408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09"/>
      <c r="H34" s="410"/>
      <c r="I34" s="396"/>
      <c r="J34" s="411"/>
      <c r="K34" s="53"/>
    </row>
    <row r="35" spans="2:14">
      <c r="B35" s="334" t="s">
        <v>19</v>
      </c>
      <c r="C35" s="336"/>
      <c r="D35" s="374">
        <f>+PSSA3_19001!C35+PSSA3_19002!C35+PSSA3_19003!C35</f>
        <v>0</v>
      </c>
      <c r="E35" s="590">
        <f>+PSSA3_19001!D35</f>
        <v>0</v>
      </c>
      <c r="F35" s="374">
        <f>+PSSA3_19001!E35+PSSA3_19002!E35+PSSA3_19003!E35</f>
        <v>0</v>
      </c>
      <c r="G35" s="374">
        <f>+PSSA3_19001!F35+PSSA3_19002!F35+PSSA3_19003!F35</f>
        <v>0</v>
      </c>
      <c r="H35" s="468">
        <f>+PSSA3_19001!G35+PSSA3_19002!G35+PSSA3_19003!G35</f>
        <v>0</v>
      </c>
      <c r="I35" s="468">
        <f>+PSSA3_19001!H35+PSSA3_19002!H35+PSSA3_19003!H35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374">
        <f>+PSSA3_19001!C36+PSSA3_19002!C36+PSSA3_19003!C36</f>
        <v>0</v>
      </c>
      <c r="E36" s="590">
        <f>+PSSA3_19001!D36</f>
        <v>0</v>
      </c>
      <c r="F36" s="374">
        <f>+PSSA3_19001!E36+PSSA3_19002!E36+PSSA3_19003!E36</f>
        <v>0</v>
      </c>
      <c r="G36" s="374">
        <f>+PSSA3_19001!F36+PSSA3_19002!F36+PSSA3_19003!F36</f>
        <v>0</v>
      </c>
      <c r="H36" s="468">
        <f>+PSSA3_19001!G36+PSSA3_19002!G36+PSSA3_19003!G36</f>
        <v>0</v>
      </c>
      <c r="I36" s="468">
        <f>+PSSA3_19001!H36+PSSA3_19002!H36+PSSA3_19003!H36</f>
        <v>0</v>
      </c>
      <c r="J36" s="379">
        <f t="shared" si="4"/>
        <v>0</v>
      </c>
    </row>
    <row r="37" spans="2:14">
      <c r="B37" s="341" t="s">
        <v>21</v>
      </c>
      <c r="C37" s="413"/>
      <c r="D37" s="374">
        <f>+PSSA3_19001!C37+PSSA3_19002!C37+PSSA3_19003!C37</f>
        <v>0</v>
      </c>
      <c r="E37" s="590">
        <f>+PSSA3_19001!D37</f>
        <v>0</v>
      </c>
      <c r="F37" s="374">
        <f>+PSSA3_19001!E37+PSSA3_19002!E37+PSSA3_19003!E37</f>
        <v>0</v>
      </c>
      <c r="G37" s="374">
        <f>+PSSA3_19001!F37+PSSA3_19002!F37+PSSA3_19003!F37</f>
        <v>0</v>
      </c>
      <c r="H37" s="468">
        <f>+PSSA3_19001!G37+PSSA3_19002!G37+PSSA3_19003!G37</f>
        <v>0</v>
      </c>
      <c r="I37" s="468">
        <f>+PSSA3_19001!H37+PSSA3_19002!H37+PSSA3_19003!H37</f>
        <v>0</v>
      </c>
      <c r="J37" s="379">
        <f t="shared" si="4"/>
        <v>0</v>
      </c>
    </row>
    <row r="38" spans="2:14">
      <c r="B38" s="341" t="s">
        <v>22</v>
      </c>
      <c r="C38" s="413"/>
      <c r="D38" s="374">
        <f>+PSSA3_19001!C38+PSSA3_19002!C38+PSSA3_19003!C38</f>
        <v>0</v>
      </c>
      <c r="E38" s="590">
        <f>+PSSA3_19001!D38</f>
        <v>0</v>
      </c>
      <c r="F38" s="374">
        <f>+PSSA3_19001!E38+PSSA3_19002!E38+PSSA3_19003!E38</f>
        <v>0</v>
      </c>
      <c r="G38" s="374">
        <f>+PSSA3_19001!F38+PSSA3_19002!F38+PSSA3_19003!F38</f>
        <v>0</v>
      </c>
      <c r="H38" s="468">
        <f>+PSSA3_19001!G38+PSSA3_19002!G38+PSSA3_19003!G38</f>
        <v>0</v>
      </c>
      <c r="I38" s="468">
        <f>+PSSA3_19001!H38+PSSA3_19002!H38+PSSA3_19003!H38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391"/>
    </row>
    <row r="40" spans="2:14">
      <c r="B40" s="341" t="s">
        <v>24</v>
      </c>
      <c r="C40" s="413"/>
      <c r="D40" s="374">
        <f>+PSSA3_19001!C40+PSSA3_19002!C40+PSSA3_19003!C40</f>
        <v>0</v>
      </c>
      <c r="E40" s="590">
        <f>+PSSA3_19001!D40</f>
        <v>0</v>
      </c>
      <c r="F40" s="374">
        <f>+PSSA3_19001!E40+PSSA3_19002!E40+PSSA3_19003!E40</f>
        <v>0</v>
      </c>
      <c r="G40" s="374">
        <f>+PSSA3_19001!F40+PSSA3_19002!F40+PSSA3_19003!F40</f>
        <v>0</v>
      </c>
      <c r="H40" s="468">
        <f>+PSSA3_19001!G40+PSSA3_19002!G40+PSSA3_19003!G40</f>
        <v>0</v>
      </c>
      <c r="I40" s="468">
        <f>+PSSA3_19001!H40+PSSA3_19002!H40+PSSA3_19003!H40</f>
        <v>0</v>
      </c>
      <c r="J40" s="379">
        <f t="shared" si="4"/>
        <v>0</v>
      </c>
    </row>
    <row r="41" spans="2:14">
      <c r="B41" s="341" t="s">
        <v>25</v>
      </c>
      <c r="C41" s="413"/>
      <c r="D41" s="374">
        <f>+PSSA3_19001!C41+PSSA3_19002!C41+PSSA3_19003!C41</f>
        <v>0</v>
      </c>
      <c r="E41" s="590">
        <f>+PSSA3_19001!D41</f>
        <v>0</v>
      </c>
      <c r="F41" s="374">
        <f>+PSSA3_19001!E41+PSSA3_19002!E41+PSSA3_19003!E41</f>
        <v>0</v>
      </c>
      <c r="G41" s="374">
        <f>+PSSA3_19001!F41+PSSA3_19002!F41+PSSA3_19003!F41</f>
        <v>0</v>
      </c>
      <c r="H41" s="468">
        <f>+PSSA3_19001!G41+PSSA3_19002!G41+PSSA3_19003!G41</f>
        <v>0</v>
      </c>
      <c r="I41" s="468">
        <f>+PSSA3_19001!H41+PSSA3_19002!H41+PSSA3_19003!H41</f>
        <v>0</v>
      </c>
      <c r="J41" s="379">
        <f t="shared" si="4"/>
        <v>0</v>
      </c>
    </row>
    <row r="42" spans="2:14">
      <c r="B42" s="341" t="s">
        <v>26</v>
      </c>
      <c r="C42" s="413"/>
      <c r="D42" s="374">
        <f>+PSSA3_19001!C42+PSSA3_19002!C42+PSSA3_19003!C42</f>
        <v>0</v>
      </c>
      <c r="E42" s="590">
        <f>+PSSA3_19001!D42</f>
        <v>0</v>
      </c>
      <c r="F42" s="374">
        <f>+PSSA3_19001!E42+PSSA3_19002!E42+PSSA3_19003!E42</f>
        <v>0</v>
      </c>
      <c r="G42" s="374">
        <f>+PSSA3_19001!F42+PSSA3_19002!F42+PSSA3_19003!F42</f>
        <v>0</v>
      </c>
      <c r="H42" s="468">
        <f>+PSSA3_19001!G42+PSSA3_19002!G42+PSSA3_19003!G42</f>
        <v>0</v>
      </c>
      <c r="I42" s="468">
        <f>+PSSA3_19001!H42+PSSA3_19002!H42+PSSA3_19003!H42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374">
        <f>+PSSA3_19001!C43+PSSA3_19002!C43+PSSA3_19003!C43</f>
        <v>0</v>
      </c>
      <c r="E43" s="590">
        <f>+PSSA3_19001!D43</f>
        <v>0</v>
      </c>
      <c r="F43" s="374">
        <f>+PSSA3_19001!E43+PSSA3_19002!E43+PSSA3_19003!E43</f>
        <v>0</v>
      </c>
      <c r="G43" s="374">
        <f>+PSSA3_19001!F43+PSSA3_19002!F43+PSSA3_19003!F43</f>
        <v>0</v>
      </c>
      <c r="H43" s="468">
        <f>+PSSA3_19001!G43+PSSA3_19002!G43+PSSA3_19003!G43</f>
        <v>0</v>
      </c>
      <c r="I43" s="468">
        <f>+PSSA3_19001!H43+PSSA3_19002!H43+PSSA3_19003!H43</f>
        <v>0</v>
      </c>
      <c r="J43" s="379">
        <f t="shared" si="4"/>
        <v>0</v>
      </c>
    </row>
    <row r="44" spans="2:14">
      <c r="B44" s="341" t="s">
        <v>28</v>
      </c>
      <c r="C44" s="413"/>
      <c r="D44" s="374">
        <f>+PSSA3_19001!C44+PSSA3_19002!C44+PSSA3_19003!C44</f>
        <v>0</v>
      </c>
      <c r="E44" s="590">
        <f>+PSSA3_19001!D44</f>
        <v>0</v>
      </c>
      <c r="F44" s="374">
        <f>+PSSA3_19001!E44+PSSA3_19002!E44+PSSA3_19003!E44</f>
        <v>0</v>
      </c>
      <c r="G44" s="374">
        <f>+PSSA3_19001!F44+PSSA3_19002!F44+PSSA3_19003!F44</f>
        <v>0</v>
      </c>
      <c r="H44" s="468">
        <f>+PSSA3_19001!G44+PSSA3_19002!G44+PSSA3_19003!G44</f>
        <v>0</v>
      </c>
      <c r="I44" s="468">
        <f>+PSSA3_19001!H44+PSSA3_19002!H44+PSSA3_19003!H44</f>
        <v>0</v>
      </c>
      <c r="J44" s="379">
        <f t="shared" si="4"/>
        <v>0</v>
      </c>
    </row>
    <row r="45" spans="2:14">
      <c r="B45" s="341" t="s">
        <v>29</v>
      </c>
      <c r="C45" s="413"/>
      <c r="D45" s="374">
        <f>+PSSA3_19001!C45+PSSA3_19002!C45+PSSA3_19003!C45</f>
        <v>0</v>
      </c>
      <c r="E45" s="590">
        <f>+PSSA3_19001!D45</f>
        <v>0</v>
      </c>
      <c r="F45" s="374">
        <f>+PSSA3_19001!E45+PSSA3_19002!E45+PSSA3_19003!E45</f>
        <v>0</v>
      </c>
      <c r="G45" s="374">
        <f>+PSSA3_19001!F45+PSSA3_19002!F45+PSSA3_19003!F45</f>
        <v>0</v>
      </c>
      <c r="H45" s="468">
        <f>+PSSA3_19001!G45+PSSA3_19002!G45+PSSA3_19003!G45</f>
        <v>0</v>
      </c>
      <c r="I45" s="468">
        <f>+PSSA3_19001!H45+PSSA3_19002!H45+PSSA3_19003!H45</f>
        <v>0</v>
      </c>
      <c r="J45" s="379">
        <f t="shared" si="4"/>
        <v>0</v>
      </c>
    </row>
    <row r="46" spans="2:14">
      <c r="B46" s="344" t="s">
        <v>30</v>
      </c>
      <c r="C46" s="354"/>
      <c r="D46" s="374">
        <f>+PSSA3_19001!C46+PSSA3_19002!C46+PSSA3_19003!C46</f>
        <v>0</v>
      </c>
      <c r="E46" s="590">
        <f>+PSSA3_19001!D46</f>
        <v>0</v>
      </c>
      <c r="F46" s="374">
        <f>+PSSA3_19001!E46+PSSA3_19002!E46+PSSA3_19003!E46</f>
        <v>0</v>
      </c>
      <c r="G46" s="374">
        <f>+PSSA3_19001!F46+PSSA3_19002!F46+PSSA3_19003!F46</f>
        <v>0</v>
      </c>
      <c r="H46" s="468">
        <f>+PSSA3_19001!G46+PSSA3_19002!G46+PSSA3_19003!G46</f>
        <v>0</v>
      </c>
      <c r="I46" s="468">
        <f>+PSSA3_19001!H46+PSSA3_19002!H46+PSSA3_19003!H46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4.25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38.25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374">
        <f>+PSSA3_8101!C50+PSSA3_8102!C50+PSSA3_8103!C50+PSSA3_8104!C50</f>
        <v>0</v>
      </c>
      <c r="E50" s="427" t="str">
        <f>+'[1]PSS-A1_Prime'!G54</f>
        <v>1. LABOUR</v>
      </c>
      <c r="F50" s="428"/>
      <c r="G50" s="374">
        <f>+PSSA3_8101!F50+PSSA3_8102!F50+PSSA3_8103!F50+PSSA3_8104!F50</f>
        <v>0</v>
      </c>
      <c r="H50" s="424"/>
      <c r="I50" s="468">
        <f>+PSSA3_8101!H50+PSSA3_8102!H50+PSSA3_8103!H50+PSSA3_8104!H50</f>
        <v>0</v>
      </c>
      <c r="J50" s="429">
        <f>+G50-I50</f>
        <v>0</v>
      </c>
    </row>
    <row r="51" spans="2:12">
      <c r="B51" s="341" t="s">
        <v>175</v>
      </c>
      <c r="C51" s="413"/>
      <c r="D51" s="374">
        <f>+PSSA3_8101!C51+PSSA3_8102!C51+PSSA3_8103!C51+PSSA3_8104!C51</f>
        <v>0</v>
      </c>
      <c r="E51" s="427">
        <f>+'[1]PSS-A1_Prime'!G55</f>
        <v>0</v>
      </c>
      <c r="F51" s="428"/>
      <c r="G51" s="374">
        <f>+PSSA3_8101!F51+PSSA3_8102!F51+PSSA3_8103!F51+PSSA3_8104!F51</f>
        <v>0</v>
      </c>
      <c r="H51" s="424"/>
      <c r="I51" s="468">
        <f>+PSSA3_8101!H51+PSSA3_8102!H51+PSSA3_8103!H51+PSSA3_8104!H51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70"/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5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3">
    <mergeCell ref="G4:J4"/>
    <mergeCell ref="G5:J5"/>
    <mergeCell ref="E7:J8"/>
  </mergeCells>
  <hyperlinks>
    <hyperlink ref="E9" location="Progetto!A1" display="WP 19000"/>
  </hyperlinks>
  <pageMargins left="0.7" right="0.7" top="0.75" bottom="0.75" header="0.3" footer="0.3"/>
  <pageSetup paperSize="9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2" zoomScale="80" zoomScaleNormal="80" workbookViewId="0">
      <selection activeCell="D36" sqref="D36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7.7109375" style="21" customWidth="1"/>
    <col min="6" max="6" width="22.85546875" style="21" customWidth="1"/>
    <col min="7" max="7" width="17.85546875" style="21" customWidth="1"/>
    <col min="8" max="8" width="16" style="21" customWidth="1"/>
    <col min="9" max="9" width="22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257"/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18">
        <v>20001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256"/>
      <c r="B12" s="42"/>
      <c r="C12" s="43"/>
      <c r="D12" s="258"/>
      <c r="E12" s="258"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256"/>
      <c r="B13" s="42"/>
      <c r="C13" s="43"/>
      <c r="D13" s="258"/>
      <c r="E13" s="258"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256"/>
      <c r="B14" s="42"/>
      <c r="C14" s="43"/>
      <c r="D14" s="258"/>
      <c r="E14" s="258"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/>
      <c r="B15" s="42"/>
      <c r="C15" s="43"/>
      <c r="D15" s="258"/>
      <c r="E15" s="258"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/>
      <c r="B16" s="42"/>
      <c r="C16" s="43"/>
      <c r="D16" s="258"/>
      <c r="E16" s="258"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/>
      <c r="B17" s="42"/>
      <c r="C17" s="43"/>
      <c r="D17" s="258"/>
      <c r="E17" s="258"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/>
      <c r="B18" s="42"/>
      <c r="C18" s="43"/>
      <c r="D18" s="258"/>
      <c r="E18" s="258"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/>
      <c r="B19" s="42"/>
      <c r="C19" s="43"/>
      <c r="D19" s="258"/>
      <c r="E19" s="258"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/>
      <c r="B20" s="42"/>
      <c r="C20" s="43"/>
      <c r="D20" s="258"/>
      <c r="E20" s="258"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/>
      <c r="B21" s="42"/>
      <c r="C21" s="43"/>
      <c r="D21" s="258"/>
      <c r="E21" s="258"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/>
      <c r="B22" s="42"/>
      <c r="C22" s="43"/>
      <c r="D22" s="258"/>
      <c r="E22" s="258"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/>
      <c r="B23" s="42"/>
      <c r="C23" s="43"/>
      <c r="D23" s="258"/>
      <c r="E23" s="258"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788"/>
      <c r="B26" s="779"/>
      <c r="C26" s="150" t="str">
        <f>+PSSA3_9101!C26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788"/>
      <c r="B27" s="779"/>
      <c r="C27" s="150" t="str">
        <f>+PSSA3_9101!C27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788"/>
      <c r="B28" s="779"/>
      <c r="C28" s="150" t="str">
        <f>+PSSA3_9101!C28</f>
        <v>depreciation</v>
      </c>
      <c r="D28" s="164"/>
      <c r="E28" s="164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788"/>
      <c r="B29" s="779"/>
      <c r="C29" s="150" t="str">
        <f>+PSSA3_9101!C29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788"/>
      <c r="B30" s="779"/>
      <c r="C30" s="150" t="str">
        <f>+PSSA3_9101!C30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788"/>
      <c r="B31" s="779"/>
      <c r="C31" s="150" t="str">
        <f>+PSSA3_9101!C31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588"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588"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588"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588"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588"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588"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588"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588"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588"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588"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588"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">
    <cfRule type="cellIs" dxfId="4" priority="2" stopIfTrue="1" operator="greaterThan">
      <formula>0</formula>
    </cfRule>
  </conditionalFormatting>
  <conditionalFormatting sqref="D40:D46">
    <cfRule type="cellIs" dxfId="3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2">
    <tabColor theme="0" tint="-0.14999847407452621"/>
    <pageSetUpPr fitToPage="1"/>
  </sheetPr>
  <dimension ref="A1:L62"/>
  <sheetViews>
    <sheetView showGridLines="0" topLeftCell="A2" zoomScale="80" zoomScaleNormal="80" workbookViewId="0">
      <selection activeCell="F3" sqref="F3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9.140625" style="21" customWidth="1"/>
    <col min="6" max="6" width="22.28515625" style="21" customWidth="1"/>
    <col min="7" max="7" width="15.140625" style="21" customWidth="1"/>
    <col min="8" max="8" width="13" style="21" customWidth="1"/>
    <col min="9" max="9" width="18.42578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+PSSA3_1101!F3</f>
        <v>0</v>
      </c>
      <c r="G3" s="230"/>
      <c r="H3" s="151"/>
      <c r="I3" s="151"/>
    </row>
    <row r="4" spans="1:9" ht="15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18">
        <v>2101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+PSSA3_1101!A12</f>
        <v>0</v>
      </c>
      <c r="B12" s="42"/>
      <c r="C12" s="43"/>
      <c r="D12" s="258"/>
      <c r="E12" s="318">
        <f>+PSSA3_1101!E12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77">
        <f>+PSSA3_1101!A13</f>
        <v>0</v>
      </c>
      <c r="B13" s="42"/>
      <c r="C13" s="43"/>
      <c r="D13" s="258"/>
      <c r="E13" s="318">
        <f>+PSSA3_1101!E13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77">
        <f>+PSSA3_1101!A14</f>
        <v>0</v>
      </c>
      <c r="B14" s="42"/>
      <c r="C14" s="43"/>
      <c r="D14" s="258"/>
      <c r="E14" s="318">
        <f>+PSSA3_1101!E14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+PSSA3_1101!A15</f>
        <v>0</v>
      </c>
      <c r="B15" s="42"/>
      <c r="C15" s="43"/>
      <c r="D15" s="258"/>
      <c r="E15" s="318">
        <f>+PSSA3_1101!E15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+PSSA3_1101!A16</f>
        <v>0</v>
      </c>
      <c r="B16" s="42"/>
      <c r="C16" s="43"/>
      <c r="D16" s="258"/>
      <c r="E16" s="318">
        <f>+PSSA3_1101!E16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12">
      <c r="A17" s="577">
        <f>+PSSA3_1101!A17</f>
        <v>0</v>
      </c>
      <c r="B17" s="42"/>
      <c r="C17" s="43"/>
      <c r="D17" s="258"/>
      <c r="E17" s="318">
        <f>+PSSA3_1101!E17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12">
      <c r="A18" s="577">
        <f>+PSSA3_1101!A18</f>
        <v>0</v>
      </c>
      <c r="B18" s="42"/>
      <c r="C18" s="43"/>
      <c r="D18" s="258"/>
      <c r="E18" s="318">
        <f>+PSSA3_1101!E18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12">
      <c r="A19" s="577">
        <f>+PSSA3_1101!A19</f>
        <v>0</v>
      </c>
      <c r="B19" s="42"/>
      <c r="C19" s="43"/>
      <c r="D19" s="258"/>
      <c r="E19" s="318">
        <f>+PSSA3_1101!E19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  <c r="L19" s="21" t="s">
        <v>44</v>
      </c>
    </row>
    <row r="20" spans="1:12">
      <c r="A20" s="577">
        <f>+PSSA3_1101!A20</f>
        <v>0</v>
      </c>
      <c r="B20" s="42"/>
      <c r="C20" s="43"/>
      <c r="D20" s="258"/>
      <c r="E20" s="318">
        <f>+PSSA3_1101!E20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12">
      <c r="A21" s="577">
        <f>+PSSA3_1101!A21</f>
        <v>0</v>
      </c>
      <c r="B21" s="42"/>
      <c r="C21" s="43"/>
      <c r="D21" s="258"/>
      <c r="E21" s="318">
        <f>+PSSA3_1101!E21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12">
      <c r="A22" s="577">
        <f>+PSSA3_1101!A22</f>
        <v>0</v>
      </c>
      <c r="B22" s="42"/>
      <c r="C22" s="43"/>
      <c r="D22" s="258"/>
      <c r="E22" s="318">
        <f>+PSSA3_1101!E22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12">
      <c r="A23" s="577">
        <f>+PSSA3_1101!A23</f>
        <v>0</v>
      </c>
      <c r="B23" s="42"/>
      <c r="C23" s="43"/>
      <c r="D23" s="258"/>
      <c r="E23" s="318">
        <f>+PSSA3_1101!E23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12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12" ht="25.5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12">
      <c r="A26" s="788"/>
      <c r="B26" s="779"/>
      <c r="C26" s="150" t="str">
        <f>+PSSA3_1101!C26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12">
      <c r="A27" s="788"/>
      <c r="B27" s="779"/>
      <c r="C27" s="150" t="str">
        <f>+PSSA3_1101!C27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12">
      <c r="A28" s="788"/>
      <c r="B28" s="779"/>
      <c r="C28" s="150" t="str">
        <f>+PSSA3_1101!C28</f>
        <v>depreciation</v>
      </c>
      <c r="D28" s="164"/>
      <c r="E28" s="164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12">
      <c r="A29" s="788"/>
      <c r="B29" s="779"/>
      <c r="C29" s="150" t="str">
        <f>+PSSA3_1101!C29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12">
      <c r="A30" s="788"/>
      <c r="B30" s="779"/>
      <c r="C30" s="150" t="str">
        <f>+PSSA3_1101!C30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12">
      <c r="A31" s="788"/>
      <c r="B31" s="779"/>
      <c r="C31" s="150" t="str">
        <f>+PSSA3_1101!C31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12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75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61" orientation="portrait" r:id="rId1"/>
  <headerFooter alignWithMargins="0">
    <oddFooter>Pagina &amp;P&amp;R&amp;F</oddFooter>
  </headerFooter>
  <drawing r:id="rId2"/>
  <legacyDrawing r:id="rId3"/>
</worksheet>
</file>

<file path=xl/worksheets/sheet9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2" zoomScale="80" zoomScaleNormal="80" workbookViewId="0">
      <selection activeCell="K32" sqref="K32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7.7109375" style="21" customWidth="1"/>
    <col min="6" max="6" width="22.85546875" style="21" customWidth="1"/>
    <col min="7" max="7" width="17.85546875" style="21" customWidth="1"/>
    <col min="8" max="8" width="16" style="21" customWidth="1"/>
    <col min="9" max="9" width="22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+PSSA3_20001!F3</f>
        <v>0</v>
      </c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20002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1">
        <f>+PSSA3_20001!A12</f>
        <v>0</v>
      </c>
      <c r="B12" s="42"/>
      <c r="C12" s="43"/>
      <c r="D12" s="258"/>
      <c r="E12" s="318">
        <f>+PSSA3_20001!E12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1">
        <f>+PSSA3_20001!A13</f>
        <v>0</v>
      </c>
      <c r="B13" s="42"/>
      <c r="C13" s="43"/>
      <c r="D13" s="258"/>
      <c r="E13" s="318">
        <f>+PSSA3_20001!E13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1">
        <f>+PSSA3_20001!A14</f>
        <v>0</v>
      </c>
      <c r="B14" s="42"/>
      <c r="C14" s="43"/>
      <c r="D14" s="258"/>
      <c r="E14" s="318">
        <f>+PSSA3_20001!E14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1">
        <f>+PSSA3_20001!A15</f>
        <v>0</v>
      </c>
      <c r="B15" s="42"/>
      <c r="C15" s="43"/>
      <c r="D15" s="258"/>
      <c r="E15" s="318">
        <f>+PSSA3_20001!E15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1">
        <f>+PSSA3_20001!A16</f>
        <v>0</v>
      </c>
      <c r="B16" s="42"/>
      <c r="C16" s="43"/>
      <c r="D16" s="258"/>
      <c r="E16" s="318">
        <f>+PSSA3_20001!E16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1">
        <f>+PSSA3_20001!A17</f>
        <v>0</v>
      </c>
      <c r="B17" s="42"/>
      <c r="C17" s="43"/>
      <c r="D17" s="258"/>
      <c r="E17" s="318">
        <f>+PSSA3_20001!E17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1">
        <f>+PSSA3_20001!A18</f>
        <v>0</v>
      </c>
      <c r="B18" s="42"/>
      <c r="C18" s="43"/>
      <c r="D18" s="258"/>
      <c r="E18" s="318">
        <f>+PSSA3_20001!E18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1">
        <f>+PSSA3_20001!A19</f>
        <v>0</v>
      </c>
      <c r="B19" s="42"/>
      <c r="C19" s="43"/>
      <c r="D19" s="258"/>
      <c r="E19" s="318">
        <f>+PSSA3_20001!E19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1">
        <f>+PSSA3_20001!A20</f>
        <v>0</v>
      </c>
      <c r="B20" s="42"/>
      <c r="C20" s="43"/>
      <c r="D20" s="258"/>
      <c r="E20" s="318">
        <f>+PSSA3_20001!E20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1">
        <f>+PSSA3_20001!A21</f>
        <v>0</v>
      </c>
      <c r="B21" s="42"/>
      <c r="C21" s="43"/>
      <c r="D21" s="258"/>
      <c r="E21" s="318">
        <f>+PSSA3_20001!E21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1">
        <f>+PSSA3_20001!A22</f>
        <v>0</v>
      </c>
      <c r="B22" s="42"/>
      <c r="C22" s="43"/>
      <c r="D22" s="258"/>
      <c r="E22" s="318">
        <f>+PSSA3_20001!E22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1">
        <f>+PSSA3_20001!A23</f>
        <v>0</v>
      </c>
      <c r="B23" s="42"/>
      <c r="C23" s="43"/>
      <c r="D23" s="258"/>
      <c r="E23" s="318">
        <f>+PSSA3_20001!E23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801">
        <f>+PSSA3_20001!A26</f>
        <v>0</v>
      </c>
      <c r="B26" s="802"/>
      <c r="C26" s="150" t="str">
        <f>+PSSA3_9101!C26</f>
        <v>depreciation</v>
      </c>
      <c r="D26" s="164"/>
      <c r="E26" s="587">
        <f>+PSSA3_20001!E26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801">
        <f>+PSSA3_20001!A27</f>
        <v>0</v>
      </c>
      <c r="B27" s="802"/>
      <c r="C27" s="150" t="str">
        <f>+PSSA3_9101!C27</f>
        <v>depreciation</v>
      </c>
      <c r="D27" s="164"/>
      <c r="E27" s="587">
        <f>+PSSA3_20001!E27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801">
        <f>+PSSA3_20001!A28</f>
        <v>0</v>
      </c>
      <c r="B28" s="802"/>
      <c r="C28" s="150" t="str">
        <f>+PSSA3_9101!C28</f>
        <v>depreciation</v>
      </c>
      <c r="D28" s="164"/>
      <c r="E28" s="587">
        <f>+PSSA3_20001!E28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801">
        <f>+PSSA3_20001!A29</f>
        <v>0</v>
      </c>
      <c r="B29" s="802"/>
      <c r="C29" s="150" t="str">
        <f>+PSSA3_9101!C29</f>
        <v>depreciation</v>
      </c>
      <c r="D29" s="164"/>
      <c r="E29" s="587">
        <f>+PSSA3_20001!E29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801">
        <f>+PSSA3_20001!A30</f>
        <v>0</v>
      </c>
      <c r="B30" s="802"/>
      <c r="C30" s="150" t="str">
        <f>+PSSA3_9101!C30</f>
        <v>depreciation</v>
      </c>
      <c r="D30" s="164"/>
      <c r="E30" s="587">
        <f>+PSSA3_20001!E30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801">
        <f>+PSSA3_20001!A31</f>
        <v>0</v>
      </c>
      <c r="B31" s="802"/>
      <c r="C31" s="150" t="str">
        <f>+PSSA3_9101!C31</f>
        <v>depreciation</v>
      </c>
      <c r="D31" s="164"/>
      <c r="E31" s="587">
        <f>+PSSA3_20001!E31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+PSSA3_20001!D35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+PSSA3_20001!D36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+PSSA3_20001!D37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+PSSA3_20001!D38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+PSSA3_20001!D40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+PSSA3_20001!D41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+PSSA3_20001!D42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+PSSA3_20001!D43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+PSSA3_20001!D44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+PSSA3_20001!D45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+PSSA3_20001!D46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2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9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2" zoomScale="80" zoomScaleNormal="80" workbookViewId="0">
      <selection activeCell="D9" sqref="D9"/>
    </sheetView>
  </sheetViews>
  <sheetFormatPr defaultColWidth="9.140625" defaultRowHeight="12.75"/>
  <cols>
    <col min="1" max="1" width="25.7109375" style="21" customWidth="1"/>
    <col min="2" max="2" width="22.28515625" style="21" customWidth="1"/>
    <col min="3" max="3" width="14.42578125" style="21" customWidth="1"/>
    <col min="4" max="4" width="15.5703125" style="21" customWidth="1"/>
    <col min="5" max="5" width="17.7109375" style="21" customWidth="1"/>
    <col min="6" max="6" width="22.85546875" style="21" customWidth="1"/>
    <col min="7" max="7" width="17.85546875" style="21" customWidth="1"/>
    <col min="8" max="8" width="16" style="21" customWidth="1"/>
    <col min="9" max="9" width="22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40"/>
      <c r="B1" s="241"/>
      <c r="C1" s="241"/>
      <c r="D1" s="776" t="s">
        <v>82</v>
      </c>
      <c r="E1" s="777"/>
      <c r="F1" s="242"/>
    </row>
    <row r="2" spans="1:9" ht="15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+PSSA3_20001!F3</f>
        <v>0</v>
      </c>
      <c r="G3" s="230"/>
      <c r="H3" s="151"/>
      <c r="I3" s="151"/>
    </row>
    <row r="4" spans="1:9" ht="15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789"/>
      <c r="B7" s="780"/>
      <c r="C7" s="780"/>
      <c r="D7" s="781"/>
      <c r="E7" s="782"/>
      <c r="F7" s="783"/>
      <c r="G7" s="231"/>
      <c r="H7" s="228"/>
      <c r="I7" s="228"/>
    </row>
    <row r="8" spans="1:9">
      <c r="A8" s="196"/>
      <c r="B8" s="30"/>
      <c r="C8" s="31"/>
      <c r="D8" s="784"/>
      <c r="E8" s="785"/>
      <c r="F8" s="786"/>
      <c r="G8" s="231"/>
      <c r="H8" s="228"/>
      <c r="I8" s="228"/>
    </row>
    <row r="9" spans="1:9">
      <c r="A9" s="197"/>
      <c r="B9" s="25"/>
      <c r="C9" s="133" t="s">
        <v>98</v>
      </c>
      <c r="D9" s="607">
        <v>20003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1">
        <f>+PSSA3_20001!A12</f>
        <v>0</v>
      </c>
      <c r="B12" s="42"/>
      <c r="C12" s="43"/>
      <c r="D12" s="258"/>
      <c r="E12" s="318">
        <f>+PSSA3_20001!E12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1">
        <f>+PSSA3_20001!A13</f>
        <v>0</v>
      </c>
      <c r="B13" s="42"/>
      <c r="C13" s="43"/>
      <c r="D13" s="258"/>
      <c r="E13" s="318">
        <f>+PSSA3_20001!E13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1">
        <f>+PSSA3_20001!A14</f>
        <v>0</v>
      </c>
      <c r="B14" s="42"/>
      <c r="C14" s="43"/>
      <c r="D14" s="258"/>
      <c r="E14" s="318">
        <f>+PSSA3_20001!E14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1">
        <f>+PSSA3_20001!A15</f>
        <v>0</v>
      </c>
      <c r="B15" s="42"/>
      <c r="C15" s="43"/>
      <c r="D15" s="258"/>
      <c r="E15" s="318">
        <f>+PSSA3_20001!E15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1">
        <f>+PSSA3_20001!A16</f>
        <v>0</v>
      </c>
      <c r="B16" s="42"/>
      <c r="C16" s="43"/>
      <c r="D16" s="258"/>
      <c r="E16" s="318">
        <f>+PSSA3_20001!E16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1">
        <f>+PSSA3_20001!A17</f>
        <v>0</v>
      </c>
      <c r="B17" s="42"/>
      <c r="C17" s="43"/>
      <c r="D17" s="258"/>
      <c r="E17" s="318">
        <f>+PSSA3_20001!E17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1">
        <f>+PSSA3_20001!A18</f>
        <v>0</v>
      </c>
      <c r="B18" s="42"/>
      <c r="C18" s="43"/>
      <c r="D18" s="258"/>
      <c r="E18" s="318">
        <f>+PSSA3_20001!E18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1">
        <f>+PSSA3_20001!A19</f>
        <v>0</v>
      </c>
      <c r="B19" s="42"/>
      <c r="C19" s="43"/>
      <c r="D19" s="258"/>
      <c r="E19" s="318">
        <f>+PSSA3_20001!E19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1">
        <f>+PSSA3_20001!A20</f>
        <v>0</v>
      </c>
      <c r="B20" s="42"/>
      <c r="C20" s="43"/>
      <c r="D20" s="258"/>
      <c r="E20" s="318">
        <f>+PSSA3_20001!E20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1">
        <f>+PSSA3_20001!A21</f>
        <v>0</v>
      </c>
      <c r="B21" s="42"/>
      <c r="C21" s="43"/>
      <c r="D21" s="258"/>
      <c r="E21" s="318">
        <f>+PSSA3_20001!E21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1">
        <f>+PSSA3_20001!A22</f>
        <v>0</v>
      </c>
      <c r="B22" s="42"/>
      <c r="C22" s="43"/>
      <c r="D22" s="258"/>
      <c r="E22" s="318">
        <f>+PSSA3_20001!E22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1">
        <f>+PSSA3_20001!A23</f>
        <v>0</v>
      </c>
      <c r="B23" s="42"/>
      <c r="C23" s="43"/>
      <c r="D23" s="258"/>
      <c r="E23" s="318">
        <f>+PSSA3_20001!E23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801">
        <f>+PSSA3_20001!A26</f>
        <v>0</v>
      </c>
      <c r="B26" s="802"/>
      <c r="C26" s="150" t="str">
        <f>+PSSA3_9101!C26</f>
        <v>depreciation</v>
      </c>
      <c r="D26" s="164"/>
      <c r="E26" s="587">
        <f>+PSSA3_20001!E26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801">
        <f>+PSSA3_20001!A27</f>
        <v>0</v>
      </c>
      <c r="B27" s="802"/>
      <c r="C27" s="150" t="str">
        <f>+PSSA3_9101!C27</f>
        <v>depreciation</v>
      </c>
      <c r="D27" s="164"/>
      <c r="E27" s="587">
        <f>+PSSA3_20001!E27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801">
        <f>+PSSA3_20001!A28</f>
        <v>0</v>
      </c>
      <c r="B28" s="802"/>
      <c r="C28" s="150" t="str">
        <f>+PSSA3_9101!C28</f>
        <v>depreciation</v>
      </c>
      <c r="D28" s="164"/>
      <c r="E28" s="587">
        <f>+PSSA3_20001!E28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801">
        <f>+PSSA3_20001!A29</f>
        <v>0</v>
      </c>
      <c r="B29" s="802"/>
      <c r="C29" s="150" t="str">
        <f>+PSSA3_9101!C29</f>
        <v>depreciation</v>
      </c>
      <c r="D29" s="164"/>
      <c r="E29" s="587">
        <f>+PSSA3_20001!E29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801">
        <f>+PSSA3_20001!A30</f>
        <v>0</v>
      </c>
      <c r="B30" s="802"/>
      <c r="C30" s="150" t="str">
        <f>+PSSA3_9101!C30</f>
        <v>depreciation</v>
      </c>
      <c r="D30" s="164"/>
      <c r="E30" s="587">
        <f>+PSSA3_20001!E30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801">
        <f>+PSSA3_20001!A31</f>
        <v>0</v>
      </c>
      <c r="B31" s="802"/>
      <c r="C31" s="150" t="str">
        <f>+PSSA3_9101!C31</f>
        <v>depreciation</v>
      </c>
      <c r="D31" s="164"/>
      <c r="E31" s="587">
        <f>+PSSA3_20001!E31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5.5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+PSSA3_20001!D35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+PSSA3_20001!D36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+PSSA3_20001!D37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+PSSA3_20001!D38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+PSSA3_20001!D40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+PSSA3_20001!D41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+PSSA3_20001!D42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+PSSA3_20001!D43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+PSSA3_20001!D44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+PSSA3_20001!D45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+PSSA3_20001!D46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4.25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38.25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5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1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E9" sqref="E9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28515625" style="21" customWidth="1"/>
    <col min="9" max="9" width="14" style="21" customWidth="1"/>
    <col min="10" max="10" width="12.7109375" style="21" customWidth="1"/>
    <col min="11" max="16384" width="9.140625" style="21"/>
  </cols>
  <sheetData>
    <row r="1" spans="2:10" ht="7.5" customHeight="1" thickBot="1"/>
    <row r="2" spans="2:10" ht="30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+Progetto!E9</f>
        <v>0</v>
      </c>
      <c r="D3" s="335"/>
      <c r="E3" s="336"/>
      <c r="F3" s="337" t="s">
        <v>43</v>
      </c>
      <c r="G3" s="338">
        <f>+PSSA3_20001!F3</f>
        <v>0</v>
      </c>
      <c r="H3" s="339"/>
      <c r="I3" s="335"/>
      <c r="J3" s="340"/>
    </row>
    <row r="4" spans="2:10">
      <c r="B4" s="299" t="s">
        <v>147</v>
      </c>
      <c r="C4" s="302">
        <f>+Progetto!E10</f>
        <v>0</v>
      </c>
      <c r="D4" s="342" t="s">
        <v>169</v>
      </c>
      <c r="E4" s="343"/>
      <c r="F4" s="24" t="s">
        <v>3</v>
      </c>
      <c r="G4" s="790"/>
      <c r="H4" s="791"/>
      <c r="I4" s="791"/>
      <c r="J4" s="792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790"/>
      <c r="H5" s="791"/>
      <c r="I5" s="791"/>
      <c r="J5" s="792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793"/>
      <c r="F7" s="794"/>
      <c r="G7" s="794"/>
      <c r="H7" s="794"/>
      <c r="I7" s="794"/>
      <c r="J7" s="795"/>
    </row>
    <row r="8" spans="2:10">
      <c r="B8" s="351"/>
      <c r="C8" s="352"/>
      <c r="D8" s="353"/>
      <c r="E8" s="796"/>
      <c r="F8" s="797"/>
      <c r="G8" s="797"/>
      <c r="H8" s="797"/>
      <c r="I8" s="797"/>
      <c r="J8" s="798"/>
    </row>
    <row r="9" spans="2:10">
      <c r="B9" s="344"/>
      <c r="C9" s="346"/>
      <c r="D9" s="354"/>
      <c r="E9" s="605" t="s">
        <v>223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+PSSA3_20001!A12</f>
        <v>0</v>
      </c>
      <c r="C12" s="372"/>
      <c r="D12" s="373"/>
      <c r="E12" s="374">
        <f>+PSSA3_20001!D12+PSSA3_20002!D12+PSSA3_20003!D12</f>
        <v>0</v>
      </c>
      <c r="F12" s="465">
        <f>+PSSA3_20001!E12</f>
        <v>0</v>
      </c>
      <c r="G12" s="376">
        <f>+E12*F12</f>
        <v>0</v>
      </c>
      <c r="H12" s="468">
        <f>+PSSA3_20001!G12+PSSA3_20002!G12+PSSA3_20003!G12</f>
        <v>0</v>
      </c>
      <c r="I12" s="378">
        <f>+H12*F12</f>
        <v>0</v>
      </c>
      <c r="J12" s="379">
        <f>+G12-I12</f>
        <v>0</v>
      </c>
    </row>
    <row r="13" spans="2:10">
      <c r="B13" s="465">
        <f>+PSSA3_20001!A13</f>
        <v>0</v>
      </c>
      <c r="C13" s="372"/>
      <c r="D13" s="373"/>
      <c r="E13" s="374">
        <f>+PSSA3_20001!D13+PSSA3_20002!D13+PSSA3_20003!D13</f>
        <v>0</v>
      </c>
      <c r="F13" s="465">
        <f>+PSSA3_20001!E13</f>
        <v>0</v>
      </c>
      <c r="G13" s="376">
        <f t="shared" ref="G13:G23" si="0">+E13*F13</f>
        <v>0</v>
      </c>
      <c r="H13" s="468">
        <f>+PSSA3_20001!G13+PSSA3_20002!G13+PSSA3_20003!G13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+PSSA3_20001!A14</f>
        <v>0</v>
      </c>
      <c r="C14" s="372"/>
      <c r="D14" s="373"/>
      <c r="E14" s="374">
        <f>+PSSA3_20001!D14+PSSA3_20002!D14+PSSA3_20003!D14</f>
        <v>0</v>
      </c>
      <c r="F14" s="465">
        <f>+PSSA3_20001!E14</f>
        <v>0</v>
      </c>
      <c r="G14" s="376">
        <f t="shared" si="0"/>
        <v>0</v>
      </c>
      <c r="H14" s="468">
        <f>+PSSA3_20001!G14+PSSA3_20002!G14+PSSA3_20003!G14</f>
        <v>0</v>
      </c>
      <c r="I14" s="378">
        <f t="shared" si="1"/>
        <v>0</v>
      </c>
      <c r="J14" s="379">
        <f t="shared" si="2"/>
        <v>0</v>
      </c>
    </row>
    <row r="15" spans="2:10">
      <c r="B15" s="465">
        <f>+PSSA3_20001!A15</f>
        <v>0</v>
      </c>
      <c r="C15" s="372"/>
      <c r="D15" s="373"/>
      <c r="E15" s="374">
        <f>+PSSA3_20001!D15+PSSA3_20002!D15+PSSA3_20003!D15</f>
        <v>0</v>
      </c>
      <c r="F15" s="465">
        <f>+PSSA3_20001!E15</f>
        <v>0</v>
      </c>
      <c r="G15" s="376">
        <f t="shared" si="0"/>
        <v>0</v>
      </c>
      <c r="H15" s="468">
        <f>+PSSA3_20001!G15+PSSA3_20002!G15+PSSA3_20003!G15</f>
        <v>0</v>
      </c>
      <c r="I15" s="378">
        <f t="shared" si="1"/>
        <v>0</v>
      </c>
      <c r="J15" s="379">
        <f t="shared" si="2"/>
        <v>0</v>
      </c>
    </row>
    <row r="16" spans="2:10">
      <c r="B16" s="465">
        <f>+PSSA3_20001!A16</f>
        <v>0</v>
      </c>
      <c r="C16" s="372"/>
      <c r="D16" s="373"/>
      <c r="E16" s="374">
        <f>+PSSA3_20001!D16+PSSA3_20002!D16+PSSA3_20003!D16</f>
        <v>0</v>
      </c>
      <c r="F16" s="465">
        <f>+PSSA3_20001!E16</f>
        <v>0</v>
      </c>
      <c r="G16" s="376">
        <f t="shared" si="0"/>
        <v>0</v>
      </c>
      <c r="H16" s="468">
        <f>+PSSA3_20001!G16+PSSA3_20002!G16+PSSA3_20003!G16</f>
        <v>0</v>
      </c>
      <c r="I16" s="378">
        <f t="shared" si="1"/>
        <v>0</v>
      </c>
      <c r="J16" s="379">
        <f t="shared" si="2"/>
        <v>0</v>
      </c>
    </row>
    <row r="17" spans="2:10">
      <c r="B17" s="465">
        <f>+PSSA3_20001!A17</f>
        <v>0</v>
      </c>
      <c r="C17" s="372"/>
      <c r="D17" s="373"/>
      <c r="E17" s="374">
        <f>+PSSA3_20001!D17+PSSA3_20002!D17+PSSA3_20003!D17</f>
        <v>0</v>
      </c>
      <c r="F17" s="465">
        <f>+PSSA3_20001!E17</f>
        <v>0</v>
      </c>
      <c r="G17" s="376">
        <f t="shared" si="0"/>
        <v>0</v>
      </c>
      <c r="H17" s="468">
        <f>+PSSA3_20001!G17+PSSA3_20002!G17+PSSA3_20003!G17</f>
        <v>0</v>
      </c>
      <c r="I17" s="378">
        <f t="shared" si="1"/>
        <v>0</v>
      </c>
      <c r="J17" s="379">
        <f t="shared" si="2"/>
        <v>0</v>
      </c>
    </row>
    <row r="18" spans="2:10">
      <c r="B18" s="465">
        <f>+PSSA3_20001!A18</f>
        <v>0</v>
      </c>
      <c r="C18" s="372"/>
      <c r="D18" s="373"/>
      <c r="E18" s="374">
        <f>+PSSA3_20001!D18+PSSA3_20002!D18+PSSA3_20003!D18</f>
        <v>0</v>
      </c>
      <c r="F18" s="465">
        <f>+PSSA3_20001!E18</f>
        <v>0</v>
      </c>
      <c r="G18" s="376">
        <f t="shared" si="0"/>
        <v>0</v>
      </c>
      <c r="H18" s="468">
        <f>+PSSA3_20001!G18+PSSA3_20002!G18+PSSA3_20003!G18</f>
        <v>0</v>
      </c>
      <c r="I18" s="378">
        <f t="shared" si="1"/>
        <v>0</v>
      </c>
      <c r="J18" s="379">
        <f t="shared" si="2"/>
        <v>0</v>
      </c>
    </row>
    <row r="19" spans="2:10">
      <c r="B19" s="465">
        <f>+PSSA3_20001!A19</f>
        <v>0</v>
      </c>
      <c r="C19" s="372"/>
      <c r="D19" s="373"/>
      <c r="E19" s="374">
        <f>+PSSA3_20001!D19+PSSA3_20002!D19+PSSA3_20003!D19</f>
        <v>0</v>
      </c>
      <c r="F19" s="465">
        <f>+PSSA3_20001!E19</f>
        <v>0</v>
      </c>
      <c r="G19" s="376">
        <f t="shared" si="0"/>
        <v>0</v>
      </c>
      <c r="H19" s="468">
        <f>+PSSA3_20001!G19+PSSA3_20002!G19+PSSA3_20003!G19</f>
        <v>0</v>
      </c>
      <c r="I19" s="378">
        <f t="shared" si="1"/>
        <v>0</v>
      </c>
      <c r="J19" s="379">
        <f t="shared" si="2"/>
        <v>0</v>
      </c>
    </row>
    <row r="20" spans="2:10">
      <c r="B20" s="465">
        <f>+PSSA3_20001!A20</f>
        <v>0</v>
      </c>
      <c r="C20" s="372"/>
      <c r="D20" s="373"/>
      <c r="E20" s="374">
        <f>+PSSA3_20001!D20+PSSA3_20002!D20+PSSA3_20003!D20</f>
        <v>0</v>
      </c>
      <c r="F20" s="465">
        <f>+PSSA3_20001!E20</f>
        <v>0</v>
      </c>
      <c r="G20" s="376">
        <f t="shared" si="0"/>
        <v>0</v>
      </c>
      <c r="H20" s="468">
        <f>+PSSA3_20001!G20+PSSA3_20002!G20+PSSA3_20003!G20</f>
        <v>0</v>
      </c>
      <c r="I20" s="378">
        <f t="shared" si="1"/>
        <v>0</v>
      </c>
      <c r="J20" s="379">
        <f t="shared" si="2"/>
        <v>0</v>
      </c>
    </row>
    <row r="21" spans="2:10">
      <c r="B21" s="465">
        <f>+PSSA3_20001!A21</f>
        <v>0</v>
      </c>
      <c r="C21" s="372"/>
      <c r="D21" s="373"/>
      <c r="E21" s="374">
        <f>+PSSA3_20001!D21+PSSA3_20002!D21+PSSA3_20003!D21</f>
        <v>0</v>
      </c>
      <c r="F21" s="465">
        <f>+PSSA3_20001!E21</f>
        <v>0</v>
      </c>
      <c r="G21" s="376">
        <f t="shared" si="0"/>
        <v>0</v>
      </c>
      <c r="H21" s="468">
        <f>+PSSA3_20001!G21+PSSA3_20002!G21+PSSA3_20003!G21</f>
        <v>0</v>
      </c>
      <c r="I21" s="378">
        <f t="shared" si="1"/>
        <v>0</v>
      </c>
      <c r="J21" s="379">
        <f t="shared" si="2"/>
        <v>0</v>
      </c>
    </row>
    <row r="22" spans="2:10">
      <c r="B22" s="465">
        <f>+PSSA3_20001!A22</f>
        <v>0</v>
      </c>
      <c r="C22" s="372"/>
      <c r="D22" s="373"/>
      <c r="E22" s="374">
        <f>+PSSA3_20001!D22+PSSA3_20002!D22+PSSA3_20003!D22</f>
        <v>0</v>
      </c>
      <c r="F22" s="465">
        <f>+PSSA3_20001!E22</f>
        <v>0</v>
      </c>
      <c r="G22" s="376">
        <f t="shared" si="0"/>
        <v>0</v>
      </c>
      <c r="H22" s="468">
        <f>+PSSA3_20001!G22+PSSA3_20002!G22+PSSA3_20003!G22</f>
        <v>0</v>
      </c>
      <c r="I22" s="378">
        <f t="shared" si="1"/>
        <v>0</v>
      </c>
      <c r="J22" s="379">
        <f t="shared" si="2"/>
        <v>0</v>
      </c>
    </row>
    <row r="23" spans="2:10">
      <c r="B23" s="465">
        <f>+PSSA3_20001!A23</f>
        <v>0</v>
      </c>
      <c r="C23" s="372"/>
      <c r="D23" s="373"/>
      <c r="E23" s="374">
        <f>+PSSA3_20001!D23+PSSA3_20002!D23+PSSA3_20003!D23</f>
        <v>0</v>
      </c>
      <c r="F23" s="465">
        <f>+PSSA3_20001!E23</f>
        <v>0</v>
      </c>
      <c r="G23" s="376">
        <f t="shared" si="0"/>
        <v>0</v>
      </c>
      <c r="H23" s="468">
        <f>+PSSA3_20001!G23+PSSA3_20002!G23+PSSA3_20003!G23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465">
        <f>+PSSA3_20001!A26</f>
        <v>0</v>
      </c>
      <c r="C26" s="465"/>
      <c r="D26" s="465" t="str">
        <f>+PSSA3_8101!C26</f>
        <v>depreciation</v>
      </c>
      <c r="E26" s="374">
        <f>+PSSA3_20001!D26+PSSA3_20002!D26+PSSA3_20003!D26</f>
        <v>0</v>
      </c>
      <c r="F26" s="465">
        <f>+PSSA3_20001!E26</f>
        <v>0</v>
      </c>
      <c r="G26" s="374">
        <f>+PSSA3_20001!F26+PSSA3_20002!F26+PSSA3_20003!F26</f>
        <v>0</v>
      </c>
      <c r="H26" s="468">
        <f>+PSSA3_20001!G26+PSSA3_20002!G26+PSSA3_20003!G26</f>
        <v>0</v>
      </c>
      <c r="I26" s="468">
        <f>+PSSA3_20001!H26+PSSA3_20002!H26+PSSA3_20003!H26</f>
        <v>0</v>
      </c>
      <c r="J26" s="379">
        <f t="shared" ref="J26:J31" si="3">+G26-I26</f>
        <v>0</v>
      </c>
    </row>
    <row r="27" spans="2:10">
      <c r="B27" s="465">
        <f>+PSSA3_20001!A27</f>
        <v>0</v>
      </c>
      <c r="C27" s="465"/>
      <c r="D27" s="465" t="str">
        <f>+PSSA3_8101!C27</f>
        <v>depreciation</v>
      </c>
      <c r="E27" s="374">
        <f>+PSSA3_20001!D27+PSSA3_20002!D27+PSSA3_20003!D27</f>
        <v>0</v>
      </c>
      <c r="F27" s="465">
        <f>+PSSA3_20001!E27</f>
        <v>0</v>
      </c>
      <c r="G27" s="374">
        <f>+PSSA3_20001!F27+PSSA3_20002!F27+PSSA3_20003!F27</f>
        <v>0</v>
      </c>
      <c r="H27" s="468">
        <f>+PSSA3_20001!G27+PSSA3_20002!G27+PSSA3_20003!G27</f>
        <v>0</v>
      </c>
      <c r="I27" s="468">
        <f>+PSSA3_20001!H27+PSSA3_20002!H27+PSSA3_20003!H27</f>
        <v>0</v>
      </c>
      <c r="J27" s="379">
        <f t="shared" si="3"/>
        <v>0</v>
      </c>
    </row>
    <row r="28" spans="2:10">
      <c r="B28" s="465">
        <f>+PSSA3_20001!A28</f>
        <v>0</v>
      </c>
      <c r="C28" s="465"/>
      <c r="D28" s="465" t="str">
        <f>+PSSA3_8101!C28</f>
        <v>depreciation</v>
      </c>
      <c r="E28" s="374">
        <f>+PSSA3_20001!D28+PSSA3_20002!D28+PSSA3_20003!D28</f>
        <v>0</v>
      </c>
      <c r="F28" s="465">
        <f>+PSSA3_20001!E28</f>
        <v>0</v>
      </c>
      <c r="G28" s="374">
        <f>+PSSA3_20001!F28+PSSA3_20002!F28+PSSA3_20003!F28</f>
        <v>0</v>
      </c>
      <c r="H28" s="468">
        <f>+PSSA3_20001!G28+PSSA3_20002!G28+PSSA3_20003!G28</f>
        <v>0</v>
      </c>
      <c r="I28" s="468">
        <f>+PSSA3_20001!H28+PSSA3_20002!H28+PSSA3_20003!H28</f>
        <v>0</v>
      </c>
      <c r="J28" s="379">
        <f t="shared" si="3"/>
        <v>0</v>
      </c>
    </row>
    <row r="29" spans="2:10">
      <c r="B29" s="465">
        <f>+PSSA3_20001!A29</f>
        <v>0</v>
      </c>
      <c r="C29" s="465"/>
      <c r="D29" s="465" t="str">
        <f>+PSSA3_8101!C29</f>
        <v>depreciation</v>
      </c>
      <c r="E29" s="374">
        <f>+PSSA3_20001!D29+PSSA3_20002!D29+PSSA3_20003!D29</f>
        <v>0</v>
      </c>
      <c r="F29" s="465">
        <f>+PSSA3_20001!E29</f>
        <v>0</v>
      </c>
      <c r="G29" s="374">
        <f>+PSSA3_20001!F29+PSSA3_20002!F29+PSSA3_20003!F29</f>
        <v>0</v>
      </c>
      <c r="H29" s="468">
        <f>+PSSA3_20001!G29+PSSA3_20002!G29+PSSA3_20003!G29</f>
        <v>0</v>
      </c>
      <c r="I29" s="468">
        <f>+PSSA3_20001!H29+PSSA3_20002!H29+PSSA3_20003!H29</f>
        <v>0</v>
      </c>
      <c r="J29" s="379">
        <f t="shared" si="3"/>
        <v>0</v>
      </c>
    </row>
    <row r="30" spans="2:10">
      <c r="B30" s="465">
        <f>+PSSA3_20001!A30</f>
        <v>0</v>
      </c>
      <c r="C30" s="465"/>
      <c r="D30" s="465" t="str">
        <f>+PSSA3_8101!C30</f>
        <v>depreciation</v>
      </c>
      <c r="E30" s="374">
        <f>+PSSA3_20001!D30+PSSA3_20002!D30+PSSA3_20003!D30</f>
        <v>0</v>
      </c>
      <c r="F30" s="465">
        <f>+PSSA3_20001!E30</f>
        <v>0</v>
      </c>
      <c r="G30" s="374">
        <f>+PSSA3_20001!F30+PSSA3_20002!F30+PSSA3_20003!F30</f>
        <v>0</v>
      </c>
      <c r="H30" s="468">
        <f>+PSSA3_20001!G30+PSSA3_20002!G30+PSSA3_20003!G30</f>
        <v>0</v>
      </c>
      <c r="I30" s="468">
        <f>+PSSA3_20001!H30+PSSA3_20002!H30+PSSA3_20003!H30</f>
        <v>0</v>
      </c>
      <c r="J30" s="379">
        <f t="shared" si="3"/>
        <v>0</v>
      </c>
    </row>
    <row r="31" spans="2:10">
      <c r="B31" s="465">
        <f>+PSSA3_20001!A31</f>
        <v>0</v>
      </c>
      <c r="C31" s="465"/>
      <c r="D31" s="465" t="str">
        <f>+PSSA3_8101!C31</f>
        <v>depreciation</v>
      </c>
      <c r="E31" s="374">
        <f>+PSSA3_20001!D31+PSSA3_20002!D31+PSSA3_20003!D31</f>
        <v>0</v>
      </c>
      <c r="F31" s="465">
        <f>+PSSA3_20001!E31</f>
        <v>0</v>
      </c>
      <c r="G31" s="374">
        <f>+PSSA3_20001!F31+PSSA3_20002!F31+PSSA3_20003!F31</f>
        <v>0</v>
      </c>
      <c r="H31" s="468">
        <f>+PSSA3_20001!G31+PSSA3_20002!G31+PSSA3_20003!G31</f>
        <v>0</v>
      </c>
      <c r="I31" s="468">
        <f>+PSSA3_20001!H31+PSSA3_20002!H31+PSSA3_20003!H31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398"/>
      <c r="H32" s="405"/>
      <c r="I32" s="398"/>
      <c r="J32" s="379" t="s">
        <v>44</v>
      </c>
    </row>
    <row r="33" spans="2:14">
      <c r="B33" s="344" t="s">
        <v>38</v>
      </c>
      <c r="C33" s="349"/>
      <c r="D33" s="390"/>
      <c r="E33" s="390"/>
      <c r="F33" s="383"/>
      <c r="G33" s="406">
        <f>SUM(G26:G32)</f>
        <v>0</v>
      </c>
      <c r="H33" s="407">
        <f>SUM(H26:H32)</f>
        <v>0</v>
      </c>
      <c r="I33" s="407">
        <f>SUM(I26:I32)</f>
        <v>0</v>
      </c>
      <c r="J33" s="408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09"/>
      <c r="H34" s="410"/>
      <c r="I34" s="396"/>
      <c r="J34" s="411"/>
      <c r="K34" s="53"/>
    </row>
    <row r="35" spans="2:14">
      <c r="B35" s="334" t="s">
        <v>19</v>
      </c>
      <c r="C35" s="336"/>
      <c r="D35" s="374">
        <f>+PSSA3_20001!C35+PSSA3_20002!C35+PSSA3_20003!C35</f>
        <v>0</v>
      </c>
      <c r="E35" s="591">
        <f>+PSSA3_20001!D35</f>
        <v>0</v>
      </c>
      <c r="F35" s="374">
        <f>+PSSA3_20001!E35+PSSA3_20002!E35+PSSA3_20003!E35</f>
        <v>0</v>
      </c>
      <c r="G35" s="374">
        <f>+PSSA3_20001!F35+PSSA3_20002!F35+PSSA3_20003!F35</f>
        <v>0</v>
      </c>
      <c r="H35" s="468">
        <f>+PSSA3_20001!G35+PSSA3_20002!G35+PSSA3_20003!G35</f>
        <v>0</v>
      </c>
      <c r="I35" s="468">
        <f>+PSSA3_20001!H35+PSSA3_20002!H35+PSSA3_20003!H35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374">
        <f>+PSSA3_20001!C36+PSSA3_20002!C36+PSSA3_20003!C36</f>
        <v>0</v>
      </c>
      <c r="E36" s="591">
        <f>+PSSA3_20001!D36</f>
        <v>0</v>
      </c>
      <c r="F36" s="374">
        <f>+PSSA3_20001!E36+PSSA3_20002!E36+PSSA3_20003!E36</f>
        <v>0</v>
      </c>
      <c r="G36" s="374">
        <f>+PSSA3_20001!F36+PSSA3_20002!F36+PSSA3_20003!F36</f>
        <v>0</v>
      </c>
      <c r="H36" s="468">
        <f>+PSSA3_20001!G36+PSSA3_20002!G36+PSSA3_20003!G36</f>
        <v>0</v>
      </c>
      <c r="I36" s="468">
        <f>+PSSA3_20001!H36+PSSA3_20002!H36+PSSA3_20003!H36</f>
        <v>0</v>
      </c>
      <c r="J36" s="379">
        <f t="shared" si="4"/>
        <v>0</v>
      </c>
    </row>
    <row r="37" spans="2:14">
      <c r="B37" s="341" t="s">
        <v>21</v>
      </c>
      <c r="C37" s="413"/>
      <c r="D37" s="374">
        <f>+PSSA3_20001!C37+PSSA3_20002!C37+PSSA3_20003!C37</f>
        <v>0</v>
      </c>
      <c r="E37" s="591">
        <f>+PSSA3_20001!D37</f>
        <v>0</v>
      </c>
      <c r="F37" s="374">
        <f>+PSSA3_20001!E37+PSSA3_20002!E37+PSSA3_20003!E37</f>
        <v>0</v>
      </c>
      <c r="G37" s="374">
        <f>+PSSA3_20001!F37+PSSA3_20002!F37+PSSA3_20003!F37</f>
        <v>0</v>
      </c>
      <c r="H37" s="468">
        <f>+PSSA3_20001!G37+PSSA3_20002!G37+PSSA3_20003!G37</f>
        <v>0</v>
      </c>
      <c r="I37" s="468">
        <f>+PSSA3_20001!H37+PSSA3_20002!H37+PSSA3_20003!H37</f>
        <v>0</v>
      </c>
      <c r="J37" s="379">
        <f t="shared" si="4"/>
        <v>0</v>
      </c>
    </row>
    <row r="38" spans="2:14">
      <c r="B38" s="341" t="s">
        <v>22</v>
      </c>
      <c r="C38" s="413"/>
      <c r="D38" s="374">
        <f>+PSSA3_20001!C38+PSSA3_20002!C38+PSSA3_20003!C38</f>
        <v>0</v>
      </c>
      <c r="E38" s="591">
        <f>+PSSA3_20001!D38</f>
        <v>0</v>
      </c>
      <c r="F38" s="374">
        <f>+PSSA3_20001!E38+PSSA3_20002!E38+PSSA3_20003!E38</f>
        <v>0</v>
      </c>
      <c r="G38" s="374">
        <f>+PSSA3_20001!F38+PSSA3_20002!F38+PSSA3_20003!F38</f>
        <v>0</v>
      </c>
      <c r="H38" s="468">
        <f>+PSSA3_20001!G38+PSSA3_20002!G38+PSSA3_20003!G38</f>
        <v>0</v>
      </c>
      <c r="I38" s="468">
        <f>+PSSA3_20001!H38+PSSA3_20002!H38+PSSA3_20003!H38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391"/>
    </row>
    <row r="40" spans="2:14">
      <c r="B40" s="341" t="s">
        <v>24</v>
      </c>
      <c r="C40" s="413"/>
      <c r="D40" s="374">
        <f>+PSSA3_20001!C40+PSSA3_20002!C40+PSSA3_20003!C40</f>
        <v>0</v>
      </c>
      <c r="E40" s="591">
        <f>+PSSA3_20001!D40</f>
        <v>0</v>
      </c>
      <c r="F40" s="374">
        <f>+PSSA3_20001!E40+PSSA3_20002!E40+PSSA3_20003!E40</f>
        <v>0</v>
      </c>
      <c r="G40" s="374">
        <f>+PSSA3_20001!F40+PSSA3_20002!F40+PSSA3_20003!F40</f>
        <v>0</v>
      </c>
      <c r="H40" s="468">
        <f>+PSSA3_20001!G40+PSSA3_20002!G40+PSSA3_20003!G40</f>
        <v>0</v>
      </c>
      <c r="I40" s="468">
        <f>+PSSA3_20001!H40+PSSA3_20002!H40+PSSA3_20003!H40</f>
        <v>0</v>
      </c>
      <c r="J40" s="379">
        <f t="shared" si="4"/>
        <v>0</v>
      </c>
    </row>
    <row r="41" spans="2:14">
      <c r="B41" s="341" t="s">
        <v>25</v>
      </c>
      <c r="C41" s="413"/>
      <c r="D41" s="374">
        <f>+PSSA3_20001!C41+PSSA3_20002!C41+PSSA3_20003!C41</f>
        <v>0</v>
      </c>
      <c r="E41" s="591">
        <f>+PSSA3_20001!D41</f>
        <v>0</v>
      </c>
      <c r="F41" s="374">
        <f>+PSSA3_20001!E41+PSSA3_20002!E41+PSSA3_20003!E41</f>
        <v>0</v>
      </c>
      <c r="G41" s="374">
        <f>+PSSA3_20001!F41+PSSA3_20002!F41+PSSA3_20003!F41</f>
        <v>0</v>
      </c>
      <c r="H41" s="468">
        <f>+PSSA3_20001!G41+PSSA3_20002!G41+PSSA3_20003!G41</f>
        <v>0</v>
      </c>
      <c r="I41" s="468">
        <f>+PSSA3_20001!H41+PSSA3_20002!H41+PSSA3_20003!H41</f>
        <v>0</v>
      </c>
      <c r="J41" s="379">
        <f t="shared" si="4"/>
        <v>0</v>
      </c>
    </row>
    <row r="42" spans="2:14">
      <c r="B42" s="341" t="s">
        <v>26</v>
      </c>
      <c r="C42" s="413"/>
      <c r="D42" s="374">
        <f>+PSSA3_20001!C42+PSSA3_20002!C42+PSSA3_20003!C42</f>
        <v>0</v>
      </c>
      <c r="E42" s="591">
        <f>+PSSA3_20001!D42</f>
        <v>0</v>
      </c>
      <c r="F42" s="374">
        <f>+PSSA3_20001!E42+PSSA3_20002!E42+PSSA3_20003!E42</f>
        <v>0</v>
      </c>
      <c r="G42" s="374">
        <f>+PSSA3_20001!F42+PSSA3_20002!F42+PSSA3_20003!F42</f>
        <v>0</v>
      </c>
      <c r="H42" s="468">
        <f>+PSSA3_20001!G42+PSSA3_20002!G42+PSSA3_20003!G42</f>
        <v>0</v>
      </c>
      <c r="I42" s="468">
        <f>+PSSA3_20001!H42+PSSA3_20002!H42+PSSA3_20003!H42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374">
        <f>+PSSA3_20001!C43+PSSA3_20002!C43+PSSA3_20003!C43</f>
        <v>0</v>
      </c>
      <c r="E43" s="591">
        <f>+PSSA3_20001!D43</f>
        <v>0</v>
      </c>
      <c r="F43" s="374">
        <f>+PSSA3_20001!E43+PSSA3_20002!E43+PSSA3_20003!E43</f>
        <v>0</v>
      </c>
      <c r="G43" s="374">
        <f>+PSSA3_20001!F43+PSSA3_20002!F43+PSSA3_20003!F43</f>
        <v>0</v>
      </c>
      <c r="H43" s="468">
        <f>+PSSA3_20001!G43+PSSA3_20002!G43+PSSA3_20003!G43</f>
        <v>0</v>
      </c>
      <c r="I43" s="468">
        <f>+PSSA3_20001!H43+PSSA3_20002!H43+PSSA3_20003!H43</f>
        <v>0</v>
      </c>
      <c r="J43" s="379">
        <f t="shared" si="4"/>
        <v>0</v>
      </c>
    </row>
    <row r="44" spans="2:14">
      <c r="B44" s="341" t="s">
        <v>28</v>
      </c>
      <c r="C44" s="413"/>
      <c r="D44" s="374">
        <f>+PSSA3_20001!C44+PSSA3_20002!C44+PSSA3_20003!C44</f>
        <v>0</v>
      </c>
      <c r="E44" s="591">
        <f>+PSSA3_20001!D44</f>
        <v>0</v>
      </c>
      <c r="F44" s="374">
        <f>+PSSA3_20001!E44+PSSA3_20002!E44+PSSA3_20003!E44</f>
        <v>0</v>
      </c>
      <c r="G44" s="374">
        <f>+PSSA3_20001!F44+PSSA3_20002!F44+PSSA3_20003!F44</f>
        <v>0</v>
      </c>
      <c r="H44" s="468">
        <f>+PSSA3_20001!G44+PSSA3_20002!G44+PSSA3_20003!G44</f>
        <v>0</v>
      </c>
      <c r="I44" s="468">
        <f>+PSSA3_20001!H44+PSSA3_20002!H44+PSSA3_20003!H44</f>
        <v>0</v>
      </c>
      <c r="J44" s="379">
        <f t="shared" si="4"/>
        <v>0</v>
      </c>
    </row>
    <row r="45" spans="2:14">
      <c r="B45" s="341" t="s">
        <v>29</v>
      </c>
      <c r="C45" s="413"/>
      <c r="D45" s="374">
        <f>+PSSA3_20001!C45+PSSA3_20002!C45+PSSA3_20003!C45</f>
        <v>0</v>
      </c>
      <c r="E45" s="591">
        <f>+PSSA3_20001!D45</f>
        <v>0</v>
      </c>
      <c r="F45" s="374">
        <f>+PSSA3_20001!E45+PSSA3_20002!E45+PSSA3_20003!E45</f>
        <v>0</v>
      </c>
      <c r="G45" s="374">
        <f>+PSSA3_20001!F45+PSSA3_20002!F45+PSSA3_20003!F45</f>
        <v>0</v>
      </c>
      <c r="H45" s="468">
        <f>+PSSA3_20001!G45+PSSA3_20002!G45+PSSA3_20003!G45</f>
        <v>0</v>
      </c>
      <c r="I45" s="468">
        <f>+PSSA3_20001!H45+PSSA3_20002!H45+PSSA3_20003!H45</f>
        <v>0</v>
      </c>
      <c r="J45" s="379">
        <f t="shared" si="4"/>
        <v>0</v>
      </c>
    </row>
    <row r="46" spans="2:14">
      <c r="B46" s="344" t="s">
        <v>30</v>
      </c>
      <c r="C46" s="354"/>
      <c r="D46" s="374">
        <f>+PSSA3_20001!C46+PSSA3_20002!C46+PSSA3_20003!C46</f>
        <v>0</v>
      </c>
      <c r="E46" s="591">
        <f>+PSSA3_20001!D46</f>
        <v>0</v>
      </c>
      <c r="F46" s="374">
        <f>+PSSA3_20001!E46+PSSA3_20002!E46+PSSA3_20003!E46</f>
        <v>0</v>
      </c>
      <c r="G46" s="374">
        <f>+PSSA3_20001!F46+PSSA3_20002!F46+PSSA3_20003!F46</f>
        <v>0</v>
      </c>
      <c r="H46" s="468">
        <f>+PSSA3_20001!G46+PSSA3_20002!G46+PSSA3_20003!G46</f>
        <v>0</v>
      </c>
      <c r="I46" s="468">
        <f>+PSSA3_20001!H46+PSSA3_20002!H46+PSSA3_20003!H46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4.25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38.25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374">
        <f>+PSSA3_8101!C50+PSSA3_8102!C50+PSSA3_8103!C50+PSSA3_8104!C50</f>
        <v>0</v>
      </c>
      <c r="E50" s="427" t="str">
        <f>+'[1]PSS-A1_Prime'!G54</f>
        <v>1. LABOUR</v>
      </c>
      <c r="F50" s="428"/>
      <c r="G50" s="374">
        <f>+PSSA3_8101!F50+PSSA3_8102!F50+PSSA3_8103!F50+PSSA3_8104!F50</f>
        <v>0</v>
      </c>
      <c r="H50" s="424"/>
      <c r="I50" s="468">
        <f>+PSSA3_8101!H50+PSSA3_8102!H50+PSSA3_8103!H50+PSSA3_8104!H50</f>
        <v>0</v>
      </c>
      <c r="J50" s="429">
        <f>+G50-I50</f>
        <v>0</v>
      </c>
    </row>
    <row r="51" spans="2:12">
      <c r="B51" s="341" t="s">
        <v>175</v>
      </c>
      <c r="C51" s="413"/>
      <c r="D51" s="374">
        <f>+PSSA3_8101!C51+PSSA3_8102!C51+PSSA3_8103!C51+PSSA3_8104!C51</f>
        <v>0</v>
      </c>
      <c r="E51" s="427">
        <f>+'[1]PSS-A1_Prime'!G55</f>
        <v>0</v>
      </c>
      <c r="F51" s="428"/>
      <c r="G51" s="374">
        <f>+PSSA3_8101!F51+PSSA3_8102!F51+PSSA3_8103!F51+PSSA3_8104!F51</f>
        <v>0</v>
      </c>
      <c r="H51" s="424"/>
      <c r="I51" s="468">
        <f>+PSSA3_8101!H51+PSSA3_8102!H51+PSSA3_8103!H51+PSSA3_8104!H51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70"/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5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3">
    <mergeCell ref="G4:J4"/>
    <mergeCell ref="G5:J5"/>
    <mergeCell ref="E7:J8"/>
  </mergeCells>
  <hyperlinks>
    <hyperlink ref="E9" location="WBS!A1" display="WP 20000"/>
  </hyperlinks>
  <pageMargins left="0.7" right="0.7" top="0.75" bottom="0.75" header="0.3" footer="0.3"/>
  <pageSetup paperSize="9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N67"/>
  <sheetViews>
    <sheetView zoomScale="80" zoomScaleNormal="80" workbookViewId="0">
      <selection activeCell="E9" sqref="E9"/>
    </sheetView>
  </sheetViews>
  <sheetFormatPr defaultColWidth="9.140625" defaultRowHeight="12.75"/>
  <cols>
    <col min="1" max="1" width="2.28515625" style="21" customWidth="1"/>
    <col min="2" max="2" width="18.85546875" style="21" customWidth="1"/>
    <col min="3" max="3" width="20.285156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.42578125" style="21" customWidth="1"/>
    <col min="8" max="8" width="12.28515625" style="21" customWidth="1"/>
    <col min="9" max="10" width="14.85546875" style="21" customWidth="1"/>
    <col min="11" max="16384" width="9.140625" style="21"/>
  </cols>
  <sheetData>
    <row r="1" spans="2:10" ht="7.5" customHeight="1" thickBot="1"/>
    <row r="2" spans="2:10" ht="30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'WP1000'!C3</f>
        <v>0</v>
      </c>
      <c r="D3" s="335"/>
      <c r="E3" s="336"/>
      <c r="F3" s="337" t="s">
        <v>43</v>
      </c>
      <c r="G3" s="338"/>
      <c r="H3" s="339"/>
      <c r="I3" s="335"/>
      <c r="J3" s="340"/>
    </row>
    <row r="4" spans="2:10">
      <c r="B4" s="299" t="s">
        <v>147</v>
      </c>
      <c r="C4" s="302">
        <f>'WP1000'!C4</f>
        <v>0</v>
      </c>
      <c r="D4" s="342" t="s">
        <v>169</v>
      </c>
      <c r="E4" s="343"/>
      <c r="F4" s="24" t="s">
        <v>3</v>
      </c>
      <c r="G4" s="790"/>
      <c r="H4" s="791"/>
      <c r="I4" s="791"/>
      <c r="J4" s="792"/>
    </row>
    <row r="5" spans="2:10" ht="24" customHeight="1">
      <c r="B5" s="344" t="s">
        <v>170</v>
      </c>
      <c r="C5" s="345"/>
      <c r="D5" s="346" t="s">
        <v>171</v>
      </c>
      <c r="E5" s="347" t="s">
        <v>209</v>
      </c>
      <c r="F5" s="26" t="s">
        <v>4</v>
      </c>
      <c r="G5" s="790"/>
      <c r="H5" s="791"/>
      <c r="I5" s="791"/>
      <c r="J5" s="792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793" t="s">
        <v>208</v>
      </c>
      <c r="F7" s="794"/>
      <c r="G7" s="794"/>
      <c r="H7" s="794"/>
      <c r="I7" s="794"/>
      <c r="J7" s="795"/>
    </row>
    <row r="8" spans="2:10">
      <c r="B8" s="351"/>
      <c r="C8" s="352"/>
      <c r="D8" s="353"/>
      <c r="E8" s="796"/>
      <c r="F8" s="797"/>
      <c r="G8" s="797"/>
      <c r="H8" s="797"/>
      <c r="I8" s="797"/>
      <c r="J8" s="798"/>
    </row>
    <row r="9" spans="2:10">
      <c r="B9" s="344"/>
      <c r="C9" s="346"/>
      <c r="D9" s="354"/>
      <c r="E9" s="605" t="s">
        <v>58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371"/>
      <c r="C12" s="372"/>
      <c r="D12" s="373"/>
      <c r="E12" s="374">
        <f>+'WP1000'!E12+'WP2000'!E12</f>
        <v>0</v>
      </c>
      <c r="F12" s="374">
        <f>+PSSA3_1101!E12</f>
        <v>0</v>
      </c>
      <c r="G12" s="374">
        <f>+'WP1000'!G12+'WP2000'!G12</f>
        <v>0</v>
      </c>
      <c r="H12" s="468">
        <f>+'WP1000'!H12+'WP2000'!H12</f>
        <v>0</v>
      </c>
      <c r="I12" s="468">
        <f>+'WP1000'!I12+'WP2000'!I12</f>
        <v>0</v>
      </c>
      <c r="J12" s="379">
        <f>+G12-I12</f>
        <v>0</v>
      </c>
    </row>
    <row r="13" spans="2:10">
      <c r="B13" s="371"/>
      <c r="C13" s="372"/>
      <c r="D13" s="373"/>
      <c r="E13" s="374">
        <f>+'WP1000'!E13+'WP2000'!E13</f>
        <v>0</v>
      </c>
      <c r="F13" s="374">
        <f>+PSSA3_1101!E13</f>
        <v>0</v>
      </c>
      <c r="G13" s="374">
        <f>+'WP1000'!G13+'WP2000'!G13</f>
        <v>0</v>
      </c>
      <c r="H13" s="468">
        <f>+'WP1000'!H13+'WP2000'!H13</f>
        <v>0</v>
      </c>
      <c r="I13" s="468">
        <f>+'WP1000'!I13+'WP2000'!I13</f>
        <v>0</v>
      </c>
      <c r="J13" s="379">
        <f t="shared" ref="J13:J23" si="0">+G13-I13</f>
        <v>0</v>
      </c>
    </row>
    <row r="14" spans="2:10">
      <c r="B14" s="371"/>
      <c r="C14" s="372"/>
      <c r="D14" s="373"/>
      <c r="E14" s="374">
        <f>+'WP1000'!E14+'WP2000'!E14</f>
        <v>0</v>
      </c>
      <c r="F14" s="374">
        <f>+PSSA3_1101!E14</f>
        <v>0</v>
      </c>
      <c r="G14" s="374">
        <f>+'WP1000'!G14+'WP2000'!G14</f>
        <v>0</v>
      </c>
      <c r="H14" s="468">
        <f>+'WP1000'!H14+'WP2000'!H14</f>
        <v>0</v>
      </c>
      <c r="I14" s="468">
        <f>+'WP1000'!I14+'WP2000'!I14</f>
        <v>0</v>
      </c>
      <c r="J14" s="379">
        <f t="shared" si="0"/>
        <v>0</v>
      </c>
    </row>
    <row r="15" spans="2:10">
      <c r="B15" s="371"/>
      <c r="C15" s="372"/>
      <c r="D15" s="373"/>
      <c r="E15" s="374">
        <f>+'WP1000'!E15+'WP2000'!E15</f>
        <v>0</v>
      </c>
      <c r="F15" s="374">
        <f>+PSSA3_1101!E15</f>
        <v>0</v>
      </c>
      <c r="G15" s="374">
        <f>+'WP1000'!G15+'WP2000'!G15</f>
        <v>0</v>
      </c>
      <c r="H15" s="468">
        <f>+'WP1000'!H15+'WP2000'!H15</f>
        <v>0</v>
      </c>
      <c r="I15" s="468">
        <f>+'WP1000'!I15+'WP2000'!I15</f>
        <v>0</v>
      </c>
      <c r="J15" s="379">
        <f t="shared" si="0"/>
        <v>0</v>
      </c>
    </row>
    <row r="16" spans="2:10">
      <c r="B16" s="371"/>
      <c r="C16" s="372"/>
      <c r="D16" s="373"/>
      <c r="E16" s="374">
        <f>+'WP1000'!E16+'WP2000'!E16</f>
        <v>0</v>
      </c>
      <c r="F16" s="374">
        <f>+PSSA3_1101!E16</f>
        <v>0</v>
      </c>
      <c r="G16" s="374">
        <f>+'WP1000'!G16+'WP2000'!G16</f>
        <v>0</v>
      </c>
      <c r="H16" s="468">
        <f>+'WP1000'!H16+'WP2000'!H16</f>
        <v>0</v>
      </c>
      <c r="I16" s="468">
        <f>+'WP1000'!I16+'WP2000'!I16</f>
        <v>0</v>
      </c>
      <c r="J16" s="379">
        <f t="shared" si="0"/>
        <v>0</v>
      </c>
    </row>
    <row r="17" spans="2:10">
      <c r="B17" s="371"/>
      <c r="C17" s="372"/>
      <c r="D17" s="373"/>
      <c r="E17" s="374">
        <f>+'WP1000'!E17+'WP2000'!E17</f>
        <v>0</v>
      </c>
      <c r="F17" s="374">
        <f>+PSSA3_1101!E17</f>
        <v>0</v>
      </c>
      <c r="G17" s="374">
        <f>+'WP1000'!G17+'WP2000'!G17</f>
        <v>0</v>
      </c>
      <c r="H17" s="468">
        <f>+'WP1000'!H17+'WP2000'!H17</f>
        <v>0</v>
      </c>
      <c r="I17" s="468">
        <f>+'WP1000'!I17+'WP2000'!I17</f>
        <v>0</v>
      </c>
      <c r="J17" s="379">
        <f t="shared" si="0"/>
        <v>0</v>
      </c>
    </row>
    <row r="18" spans="2:10">
      <c r="B18" s="371"/>
      <c r="C18" s="372"/>
      <c r="D18" s="373"/>
      <c r="E18" s="374">
        <f>+'WP1000'!E18+'WP2000'!E18</f>
        <v>0</v>
      </c>
      <c r="F18" s="374">
        <f>+PSSA3_1101!E18</f>
        <v>0</v>
      </c>
      <c r="G18" s="374">
        <f>+'WP1000'!G18+'WP2000'!G18</f>
        <v>0</v>
      </c>
      <c r="H18" s="468">
        <f>+'WP1000'!H18+'WP2000'!H18</f>
        <v>0</v>
      </c>
      <c r="I18" s="468">
        <f>+'WP1000'!I18+'WP2000'!I18</f>
        <v>0</v>
      </c>
      <c r="J18" s="379">
        <f t="shared" si="0"/>
        <v>0</v>
      </c>
    </row>
    <row r="19" spans="2:10">
      <c r="B19" s="371"/>
      <c r="C19" s="372"/>
      <c r="D19" s="373"/>
      <c r="E19" s="374">
        <f>+'WP1000'!E19+'WP2000'!E19</f>
        <v>0</v>
      </c>
      <c r="F19" s="374">
        <f>+PSSA3_1101!E19</f>
        <v>0</v>
      </c>
      <c r="G19" s="374">
        <f>+'WP1000'!G19+'WP2000'!G19</f>
        <v>0</v>
      </c>
      <c r="H19" s="468">
        <f>+'WP1000'!H19+'WP2000'!H19</f>
        <v>0</v>
      </c>
      <c r="I19" s="468">
        <f>+'WP1000'!I19+'WP2000'!I19</f>
        <v>0</v>
      </c>
      <c r="J19" s="379">
        <f t="shared" si="0"/>
        <v>0</v>
      </c>
    </row>
    <row r="20" spans="2:10">
      <c r="B20" s="371"/>
      <c r="C20" s="372"/>
      <c r="D20" s="373"/>
      <c r="E20" s="374">
        <f>+'WP1000'!E20+'WP2000'!E20</f>
        <v>0</v>
      </c>
      <c r="F20" s="374">
        <f>+PSSA3_1101!E20</f>
        <v>0</v>
      </c>
      <c r="G20" s="374">
        <f>+'WP1000'!G20+'WP2000'!G20</f>
        <v>0</v>
      </c>
      <c r="H20" s="468">
        <f>+'WP1000'!H20+'WP2000'!H20</f>
        <v>0</v>
      </c>
      <c r="I20" s="468">
        <f>+'WP1000'!I20+'WP2000'!I20</f>
        <v>0</v>
      </c>
      <c r="J20" s="379">
        <f t="shared" si="0"/>
        <v>0</v>
      </c>
    </row>
    <row r="21" spans="2:10">
      <c r="B21" s="371"/>
      <c r="C21" s="372"/>
      <c r="D21" s="373"/>
      <c r="E21" s="374">
        <f>+'WP1000'!E21+'WP2000'!E21</f>
        <v>0</v>
      </c>
      <c r="F21" s="374">
        <f>+PSSA3_1101!E21</f>
        <v>0</v>
      </c>
      <c r="G21" s="374">
        <f>+'WP1000'!G21+'WP2000'!G21</f>
        <v>0</v>
      </c>
      <c r="H21" s="468">
        <f>+'WP1000'!H21+'WP2000'!H21</f>
        <v>0</v>
      </c>
      <c r="I21" s="468">
        <f>+'WP1000'!I21+'WP2000'!I21</f>
        <v>0</v>
      </c>
      <c r="J21" s="379">
        <f t="shared" si="0"/>
        <v>0</v>
      </c>
    </row>
    <row r="22" spans="2:10">
      <c r="B22" s="371"/>
      <c r="C22" s="372"/>
      <c r="D22" s="373"/>
      <c r="E22" s="374">
        <f>+'WP1000'!E22+'WP2000'!E22</f>
        <v>0</v>
      </c>
      <c r="F22" s="374">
        <f>+PSSA3_1101!E22</f>
        <v>0</v>
      </c>
      <c r="G22" s="374">
        <f>+'WP1000'!G22+'WP2000'!G22</f>
        <v>0</v>
      </c>
      <c r="H22" s="468">
        <f>+'WP1000'!H22+'WP2000'!H22</f>
        <v>0</v>
      </c>
      <c r="I22" s="468">
        <f>+'WP1000'!I22+'WP2000'!I22</f>
        <v>0</v>
      </c>
      <c r="J22" s="379">
        <f t="shared" si="0"/>
        <v>0</v>
      </c>
    </row>
    <row r="23" spans="2:10">
      <c r="B23" s="371"/>
      <c r="C23" s="372"/>
      <c r="D23" s="373"/>
      <c r="E23" s="374">
        <f>+'WP1000'!E23+'WP2000'!E23</f>
        <v>0</v>
      </c>
      <c r="F23" s="374">
        <f>+PSSA3_1101!E23</f>
        <v>0</v>
      </c>
      <c r="G23" s="374">
        <f>+'WP1000'!G23+'WP2000'!G23</f>
        <v>0</v>
      </c>
      <c r="H23" s="468">
        <f>+'WP1000'!H23+'WP2000'!H23</f>
        <v>0</v>
      </c>
      <c r="I23" s="468">
        <f>+'WP1000'!I23+'WP2000'!I23</f>
        <v>0</v>
      </c>
      <c r="J23" s="379">
        <f t="shared" si="0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799">
        <v>0</v>
      </c>
      <c r="C26" s="800"/>
      <c r="D26" s="392">
        <v>0</v>
      </c>
      <c r="E26" s="374">
        <f>+'WP1000'!E26+'WP2000'!E26</f>
        <v>0</v>
      </c>
      <c r="F26" s="374">
        <f>+'WP1000'!F26+'WP2000'!F26</f>
        <v>0</v>
      </c>
      <c r="G26" s="374">
        <f>+'WP1000'!G26+'WP2000'!G26</f>
        <v>0</v>
      </c>
      <c r="H26" s="374">
        <f>+'WP1000'!H26+'WP2000'!H26</f>
        <v>0</v>
      </c>
      <c r="I26" s="374">
        <f>+'WP1000'!I26+'WP2000'!I26</f>
        <v>0</v>
      </c>
      <c r="J26" s="379">
        <f t="shared" ref="J26:J31" si="1">+G26-I26</f>
        <v>0</v>
      </c>
    </row>
    <row r="27" spans="2:10">
      <c r="B27" s="799">
        <v>0</v>
      </c>
      <c r="C27" s="800"/>
      <c r="D27" s="374">
        <v>0</v>
      </c>
      <c r="E27" s="374">
        <f>+'WP1000'!E27+'WP2000'!E27</f>
        <v>0</v>
      </c>
      <c r="F27" s="374">
        <f>+'WP1000'!F27+'WP2000'!F27</f>
        <v>0</v>
      </c>
      <c r="G27" s="374">
        <f>+'WP1000'!G27+'WP2000'!G27</f>
        <v>0</v>
      </c>
      <c r="H27" s="374">
        <f>+'WP1000'!H27+'WP2000'!H27</f>
        <v>0</v>
      </c>
      <c r="I27" s="374">
        <f>+'WP1000'!I27+'WP2000'!I27</f>
        <v>0</v>
      </c>
      <c r="J27" s="379">
        <f t="shared" si="1"/>
        <v>0</v>
      </c>
    </row>
    <row r="28" spans="2:10">
      <c r="B28" s="799">
        <v>0</v>
      </c>
      <c r="C28" s="800"/>
      <c r="D28" s="374">
        <v>0</v>
      </c>
      <c r="E28" s="374">
        <f>+'WP1000'!E28+'WP2000'!E28</f>
        <v>0</v>
      </c>
      <c r="F28" s="374">
        <f>+'WP1000'!F28+'WP2000'!F28</f>
        <v>0</v>
      </c>
      <c r="G28" s="374">
        <f>+'WP1000'!G28+'WP2000'!G28</f>
        <v>0</v>
      </c>
      <c r="H28" s="374">
        <f>+'WP1000'!H28+'WP2000'!H28</f>
        <v>0</v>
      </c>
      <c r="I28" s="374">
        <f>+'WP1000'!I28+'WP2000'!I28</f>
        <v>0</v>
      </c>
      <c r="J28" s="379">
        <f t="shared" si="1"/>
        <v>0</v>
      </c>
    </row>
    <row r="29" spans="2:10">
      <c r="B29" s="799">
        <v>0</v>
      </c>
      <c r="C29" s="800"/>
      <c r="D29" s="374">
        <v>0</v>
      </c>
      <c r="E29" s="374">
        <f>+'WP1000'!E29+'WP2000'!E29</f>
        <v>0</v>
      </c>
      <c r="F29" s="374">
        <f>+'WP1000'!F29+'WP2000'!F29</f>
        <v>0</v>
      </c>
      <c r="G29" s="374">
        <f>+'WP1000'!G29+'WP2000'!G29</f>
        <v>0</v>
      </c>
      <c r="H29" s="374">
        <f>+'WP1000'!H29+'WP2000'!H29</f>
        <v>0</v>
      </c>
      <c r="I29" s="374">
        <f>+'WP1000'!I29+'WP2000'!I29</f>
        <v>0</v>
      </c>
      <c r="J29" s="379">
        <f t="shared" si="1"/>
        <v>0</v>
      </c>
    </row>
    <row r="30" spans="2:10">
      <c r="B30" s="799">
        <v>0</v>
      </c>
      <c r="C30" s="800"/>
      <c r="D30" s="374">
        <v>0</v>
      </c>
      <c r="E30" s="374">
        <f>+'WP1000'!E30+'WP2000'!E30</f>
        <v>0</v>
      </c>
      <c r="F30" s="374">
        <f>+'WP1000'!F30+'WP2000'!F30</f>
        <v>0</v>
      </c>
      <c r="G30" s="374">
        <f>+'WP1000'!G30+'WP2000'!G30</f>
        <v>0</v>
      </c>
      <c r="H30" s="374">
        <f>+'WP1000'!H30+'WP2000'!H30</f>
        <v>0</v>
      </c>
      <c r="I30" s="374">
        <f>+'WP1000'!I30+'WP2000'!I30</f>
        <v>0</v>
      </c>
      <c r="J30" s="379">
        <f t="shared" si="1"/>
        <v>0</v>
      </c>
    </row>
    <row r="31" spans="2:10">
      <c r="B31" s="803">
        <v>0</v>
      </c>
      <c r="C31" s="809"/>
      <c r="D31" s="399">
        <v>0</v>
      </c>
      <c r="E31" s="374">
        <f>+'WP1000'!E31+'WP2000'!E31</f>
        <v>0</v>
      </c>
      <c r="F31" s="374">
        <f>+'WP1000'!F31+'WP2000'!F31</f>
        <v>0</v>
      </c>
      <c r="G31" s="374">
        <f>+'WP1000'!G31+'WP2000'!G31</f>
        <v>0</v>
      </c>
      <c r="H31" s="374">
        <f>+'WP1000'!H31+'WP2000'!H31</f>
        <v>0</v>
      </c>
      <c r="I31" s="374">
        <f>+'WP1000'!I31+'WP2000'!I31</f>
        <v>0</v>
      </c>
      <c r="J31" s="379">
        <f t="shared" si="1"/>
        <v>0</v>
      </c>
    </row>
    <row r="32" spans="2:10">
      <c r="B32" s="401"/>
      <c r="C32" s="402"/>
      <c r="D32" s="399"/>
      <c r="E32" s="374"/>
      <c r="F32" s="404"/>
      <c r="G32" s="398"/>
      <c r="H32" s="482"/>
      <c r="I32" s="482"/>
      <c r="J32" s="379" t="s">
        <v>44</v>
      </c>
    </row>
    <row r="33" spans="2:14">
      <c r="B33" s="344" t="s">
        <v>38</v>
      </c>
      <c r="C33" s="349"/>
      <c r="D33" s="390"/>
      <c r="E33" s="390"/>
      <c r="F33" s="383"/>
      <c r="G33" s="406">
        <f>SUM(G26:G32)</f>
        <v>0</v>
      </c>
      <c r="H33" s="483">
        <f>SUM(H26:H32)</f>
        <v>0</v>
      </c>
      <c r="I33" s="483">
        <f>SUM(I26:I32)</f>
        <v>0</v>
      </c>
      <c r="J33" s="408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09"/>
      <c r="H34" s="485"/>
      <c r="I34" s="468">
        <f>+'WP1000'!I34+'WP2000'!I34+'WP3000'!I34+'WP4000'!I34+'WP5000'!I34+'WP6000'!I34+'WP7000'!I34+'WP8000'!I34</f>
        <v>0</v>
      </c>
      <c r="J34" s="411"/>
      <c r="K34" s="53"/>
    </row>
    <row r="35" spans="2:14">
      <c r="B35" s="334" t="s">
        <v>19</v>
      </c>
      <c r="C35" s="336"/>
      <c r="D35" s="374">
        <f>+'WP1000'!D35+'WP2000'!D35</f>
        <v>0</v>
      </c>
      <c r="E35" s="412">
        <v>0</v>
      </c>
      <c r="F35" s="374">
        <f>+'WP1000'!F35+'WP2000'!F35</f>
        <v>0</v>
      </c>
      <c r="G35" s="374">
        <f>+'WP1000'!G35+'WP2000'!G35</f>
        <v>0</v>
      </c>
      <c r="H35" s="468">
        <f>+'WP1000'!H35+'WP2000'!H35</f>
        <v>0</v>
      </c>
      <c r="I35" s="468">
        <f>+'WP1000'!I35+'WP2000'!I35</f>
        <v>0</v>
      </c>
      <c r="J35" s="379">
        <f t="shared" ref="J35:J46" si="2">+G35-I35</f>
        <v>0</v>
      </c>
    </row>
    <row r="36" spans="2:14">
      <c r="B36" s="341" t="s">
        <v>20</v>
      </c>
      <c r="C36" s="413"/>
      <c r="D36" s="374">
        <f>+'WP1000'!D36+'WP2000'!D36</f>
        <v>0</v>
      </c>
      <c r="E36" s="412">
        <v>0</v>
      </c>
      <c r="F36" s="374">
        <f>+'WP1000'!F36+'WP2000'!F36</f>
        <v>0</v>
      </c>
      <c r="G36" s="374">
        <f>+'WP1000'!G36+'WP2000'!G36</f>
        <v>0</v>
      </c>
      <c r="H36" s="468">
        <f>+'WP1000'!H36+'WP2000'!H36</f>
        <v>0</v>
      </c>
      <c r="I36" s="468">
        <f>+'WP1000'!I36+'WP2000'!I36</f>
        <v>0</v>
      </c>
      <c r="J36" s="379">
        <f t="shared" si="2"/>
        <v>0</v>
      </c>
    </row>
    <row r="37" spans="2:14">
      <c r="B37" s="341" t="s">
        <v>21</v>
      </c>
      <c r="C37" s="413"/>
      <c r="D37" s="374">
        <f>+'WP1000'!D37+'WP2000'!D37</f>
        <v>0</v>
      </c>
      <c r="E37" s="412">
        <v>0</v>
      </c>
      <c r="F37" s="374">
        <f>+'WP1000'!F37+'WP2000'!F37</f>
        <v>0</v>
      </c>
      <c r="G37" s="374">
        <f>+'WP1000'!G37+'WP2000'!G37</f>
        <v>0</v>
      </c>
      <c r="H37" s="468">
        <f>+'WP1000'!H37+'WP2000'!H37</f>
        <v>0</v>
      </c>
      <c r="I37" s="468">
        <f>+'WP1000'!I37+'WP2000'!I37</f>
        <v>0</v>
      </c>
      <c r="J37" s="379">
        <f t="shared" si="2"/>
        <v>0</v>
      </c>
    </row>
    <row r="38" spans="2:14">
      <c r="B38" s="341" t="s">
        <v>22</v>
      </c>
      <c r="C38" s="413"/>
      <c r="D38" s="374">
        <f>+'WP1000'!D38+'WP2000'!D38</f>
        <v>0</v>
      </c>
      <c r="E38" s="412">
        <v>0</v>
      </c>
      <c r="F38" s="374">
        <f>+'WP1000'!F38+'WP2000'!F38</f>
        <v>0</v>
      </c>
      <c r="G38" s="374">
        <f>+'WP1000'!G38+'WP2000'!G38</f>
        <v>0</v>
      </c>
      <c r="H38" s="468">
        <f>+'WP1000'!H38+'WP2000'!H38</f>
        <v>0</v>
      </c>
      <c r="I38" s="468">
        <f>+'WP1000'!I38+'WP2000'!I38</f>
        <v>0</v>
      </c>
      <c r="J38" s="379">
        <f t="shared" si="2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391"/>
    </row>
    <row r="40" spans="2:14">
      <c r="B40" s="341" t="s">
        <v>24</v>
      </c>
      <c r="C40" s="413"/>
      <c r="D40" s="374">
        <f>+'WP1000'!D40+'WP2000'!D40</f>
        <v>0</v>
      </c>
      <c r="E40" s="412">
        <v>0</v>
      </c>
      <c r="F40" s="374">
        <f>+'WP1000'!F40+'WP2000'!F40</f>
        <v>0</v>
      </c>
      <c r="G40" s="374">
        <f>+'WP1000'!G40+'WP2000'!G40</f>
        <v>0</v>
      </c>
      <c r="H40" s="468">
        <f>+'WP1000'!H40+'WP2000'!H40</f>
        <v>0</v>
      </c>
      <c r="I40" s="468">
        <f>+'WP1000'!I40+'WP2000'!I40</f>
        <v>0</v>
      </c>
      <c r="J40" s="379">
        <f t="shared" si="2"/>
        <v>0</v>
      </c>
    </row>
    <row r="41" spans="2:14">
      <c r="B41" s="341" t="s">
        <v>25</v>
      </c>
      <c r="C41" s="413"/>
      <c r="D41" s="374">
        <f>+'WP1000'!D41+'WP2000'!D41</f>
        <v>0</v>
      </c>
      <c r="E41" s="412">
        <v>0</v>
      </c>
      <c r="F41" s="374">
        <f>+'WP1000'!F41+'WP2000'!F41</f>
        <v>0</v>
      </c>
      <c r="G41" s="374">
        <f>+'WP1000'!G41+'WP2000'!G41</f>
        <v>0</v>
      </c>
      <c r="H41" s="468">
        <f>+'WP1000'!H41+'WP2000'!H41</f>
        <v>0</v>
      </c>
      <c r="I41" s="468">
        <f>+'WP1000'!I41+'WP2000'!I41</f>
        <v>0</v>
      </c>
      <c r="J41" s="379">
        <f t="shared" si="2"/>
        <v>0</v>
      </c>
    </row>
    <row r="42" spans="2:14">
      <c r="B42" s="341" t="s">
        <v>26</v>
      </c>
      <c r="C42" s="413"/>
      <c r="D42" s="374">
        <f>+'WP1000'!D42+'WP2000'!D42</f>
        <v>0</v>
      </c>
      <c r="E42" s="412">
        <v>0</v>
      </c>
      <c r="F42" s="374">
        <f>+'WP1000'!F42+'WP2000'!F42</f>
        <v>0</v>
      </c>
      <c r="G42" s="374">
        <f>+'WP1000'!G42+'WP2000'!G42</f>
        <v>0</v>
      </c>
      <c r="H42" s="468">
        <f>+'WP1000'!H42+'WP2000'!H42</f>
        <v>0</v>
      </c>
      <c r="I42" s="468">
        <f>+'WP1000'!I42+'WP2000'!I42</f>
        <v>0</v>
      </c>
      <c r="J42" s="379">
        <f t="shared" si="2"/>
        <v>0</v>
      </c>
      <c r="N42" s="21" t="s">
        <v>44</v>
      </c>
    </row>
    <row r="43" spans="2:14">
      <c r="B43" s="341" t="s">
        <v>27</v>
      </c>
      <c r="C43" s="413"/>
      <c r="D43" s="374">
        <f>+'WP1000'!D43+'WP2000'!D43</f>
        <v>0</v>
      </c>
      <c r="E43" s="412">
        <v>0</v>
      </c>
      <c r="F43" s="374">
        <f>+'WP1000'!F43+'WP2000'!F43</f>
        <v>0</v>
      </c>
      <c r="G43" s="374">
        <f>+'WP1000'!G43+'WP2000'!G43</f>
        <v>0</v>
      </c>
      <c r="H43" s="468">
        <f>+'WP1000'!H43+'WP2000'!H43</f>
        <v>0</v>
      </c>
      <c r="I43" s="468">
        <f>+'WP1000'!I43+'WP2000'!I43</f>
        <v>0</v>
      </c>
      <c r="J43" s="379">
        <f t="shared" si="2"/>
        <v>0</v>
      </c>
    </row>
    <row r="44" spans="2:14">
      <c r="B44" s="341" t="s">
        <v>28</v>
      </c>
      <c r="C44" s="413"/>
      <c r="D44" s="374">
        <f>+'WP1000'!D44+'WP2000'!D44</f>
        <v>0</v>
      </c>
      <c r="E44" s="412">
        <v>0</v>
      </c>
      <c r="F44" s="374">
        <f>+'WP1000'!F44+'WP2000'!F44</f>
        <v>0</v>
      </c>
      <c r="G44" s="374">
        <f>+'WP1000'!G44+'WP2000'!G44</f>
        <v>0</v>
      </c>
      <c r="H44" s="468">
        <f>+'WP1000'!H44+'WP2000'!H44</f>
        <v>0</v>
      </c>
      <c r="I44" s="468">
        <f>+'WP1000'!I44+'WP2000'!I44</f>
        <v>0</v>
      </c>
      <c r="J44" s="379">
        <f t="shared" si="2"/>
        <v>0</v>
      </c>
    </row>
    <row r="45" spans="2:14">
      <c r="B45" s="341" t="s">
        <v>29</v>
      </c>
      <c r="C45" s="413"/>
      <c r="D45" s="374">
        <f>+'WP1000'!D45+'WP2000'!D45</f>
        <v>0</v>
      </c>
      <c r="E45" s="412">
        <v>0</v>
      </c>
      <c r="F45" s="374">
        <f>+'WP1000'!F45+'WP2000'!F45</f>
        <v>0</v>
      </c>
      <c r="G45" s="374">
        <f>+'WP1000'!G45+'WP2000'!G45</f>
        <v>0</v>
      </c>
      <c r="H45" s="468">
        <f>+'WP1000'!H45+'WP2000'!H45</f>
        <v>0</v>
      </c>
      <c r="I45" s="468">
        <f>+'WP1000'!I45+'WP2000'!I45</f>
        <v>0</v>
      </c>
      <c r="J45" s="379">
        <f t="shared" si="2"/>
        <v>0</v>
      </c>
    </row>
    <row r="46" spans="2:14">
      <c r="B46" s="344" t="s">
        <v>30</v>
      </c>
      <c r="C46" s="354"/>
      <c r="D46" s="374">
        <f>+'WP1000'!D46+'WP2000'!D46</f>
        <v>0</v>
      </c>
      <c r="E46" s="412">
        <v>0</v>
      </c>
      <c r="F46" s="374">
        <f>+'WP1000'!F46+'WP2000'!F46</f>
        <v>0</v>
      </c>
      <c r="G46" s="374">
        <f>+'WP1000'!G46+'WP2000'!G46</f>
        <v>0</v>
      </c>
      <c r="H46" s="468">
        <f>+'WP1000'!H46+'WP2000'!H46</f>
        <v>0</v>
      </c>
      <c r="I46" s="468">
        <f>+'WP1000'!I46+'WP2000'!I46</f>
        <v>0</v>
      </c>
      <c r="J46" s="379">
        <f t="shared" si="2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f>SUM(F35:F46)</f>
        <v>0</v>
      </c>
      <c r="G47" s="415">
        <f>SUM(G35:G46)</f>
        <v>0</v>
      </c>
      <c r="H47" s="498">
        <f>SUM(H35:H46)</f>
        <v>0</v>
      </c>
      <c r="I47" s="498">
        <f>SUM(I35:I46)</f>
        <v>0</v>
      </c>
      <c r="J47" s="419">
        <f>SUM(J35:J46)</f>
        <v>0</v>
      </c>
    </row>
    <row r="48" spans="2:14" ht="14.25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6">
        <f>+I24+I33+I47</f>
        <v>0</v>
      </c>
      <c r="J48" s="416">
        <f>+J24+J33+J47</f>
        <v>0</v>
      </c>
    </row>
    <row r="49" spans="2:12" ht="38.25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95"/>
      <c r="J49" s="426"/>
      <c r="L49" s="21" t="s">
        <v>44</v>
      </c>
    </row>
    <row r="50" spans="2:12">
      <c r="B50" s="334" t="s">
        <v>132</v>
      </c>
      <c r="C50" s="336"/>
      <c r="D50" s="374">
        <f>+'WP1000'!D50+'WP2000'!D50+'WP3000'!D50+'WP4000'!D50+'WP5000'!D50+'WP6000'!D50+'WP7000'!D50+'WP8000'!D50</f>
        <v>0</v>
      </c>
      <c r="E50" s="427" t="str">
        <f>+'[1]PSS-A1_Prime'!G54</f>
        <v>1. LABOUR</v>
      </c>
      <c r="F50" s="428">
        <v>0</v>
      </c>
      <c r="G50" s="374">
        <f>+'WP1000'!G50+'WP2000'!G50</f>
        <v>0</v>
      </c>
      <c r="H50" s="499"/>
      <c r="I50" s="468">
        <f>+'WP1000'!I50+'WP2000'!I50</f>
        <v>0</v>
      </c>
      <c r="J50" s="429">
        <f>+G50-I50</f>
        <v>0</v>
      </c>
      <c r="K50" s="500"/>
      <c r="L50" s="500"/>
    </row>
    <row r="51" spans="2:12">
      <c r="B51" s="341" t="s">
        <v>175</v>
      </c>
      <c r="C51" s="413"/>
      <c r="D51" s="374">
        <f>+'WP1000'!D51+'WP2000'!D51+'WP3000'!D51+'WP4000'!D51+'WP5000'!D51+'WP6000'!D51+'WP7000'!D51+'WP8000'!D51</f>
        <v>0</v>
      </c>
      <c r="E51" s="427">
        <f>+'[1]PSS-A1_Prime'!G55</f>
        <v>0</v>
      </c>
      <c r="F51" s="428">
        <v>0</v>
      </c>
      <c r="G51" s="374">
        <f>+'WP1000'!G51+'WP2000'!G51</f>
        <v>0</v>
      </c>
      <c r="H51" s="499"/>
      <c r="I51" s="468">
        <f>+'WP1000'!I51+'WP2000'!I51</f>
        <v>0</v>
      </c>
      <c r="J51" s="429">
        <f>+G51-I51</f>
        <v>0</v>
      </c>
      <c r="K51" s="500"/>
      <c r="L51" s="500"/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99"/>
      <c r="I52" s="470"/>
      <c r="J52" s="429">
        <f>+G52-I52</f>
        <v>0</v>
      </c>
      <c r="K52" s="500"/>
      <c r="L52" s="500"/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99"/>
      <c r="I53" s="470"/>
      <c r="J53" s="429">
        <f>+G53-I53</f>
        <v>0</v>
      </c>
      <c r="K53" s="500"/>
      <c r="L53" s="500"/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99"/>
      <c r="I54" s="471">
        <f>+I48+I50+I51</f>
        <v>0</v>
      </c>
      <c r="J54" s="429">
        <f t="shared" ref="J54:J61" si="3">+G54-I54</f>
        <v>0</v>
      </c>
      <c r="K54" s="500"/>
      <c r="L54" s="500"/>
    </row>
    <row r="55" spans="2:12">
      <c r="B55" s="439" t="s">
        <v>45</v>
      </c>
      <c r="C55" s="359"/>
      <c r="D55" s="359"/>
      <c r="E55" s="365"/>
      <c r="F55" s="440"/>
      <c r="G55" s="374">
        <f>+'WP1000'!G55+'WP2000'!G55+'WP3000'!G55+'WP4000'!G55+'WP5000'!G55+'WP6000'!G55+'WP7000'!G55+'WP8000'!G55</f>
        <v>0</v>
      </c>
      <c r="H55" s="499"/>
      <c r="I55" s="468">
        <f>+'WP1000'!I55+'WP2000'!I55+'WP3000'!I55+'WP4000'!I55+'WP5000'!I55+'WP6000'!I55+'WP7000'!I55+'WP8000'!I55</f>
        <v>0</v>
      </c>
      <c r="J55" s="429">
        <f t="shared" si="3"/>
        <v>0</v>
      </c>
      <c r="K55" s="500"/>
      <c r="L55" s="500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99"/>
      <c r="I56" s="473">
        <f>+I54+I55</f>
        <v>0</v>
      </c>
      <c r="J56" s="429">
        <f t="shared" si="3"/>
        <v>0</v>
      </c>
      <c r="K56" s="500"/>
      <c r="L56" s="500"/>
    </row>
    <row r="57" spans="2:12">
      <c r="B57" s="414" t="s">
        <v>177</v>
      </c>
      <c r="C57" s="359"/>
      <c r="D57" s="359"/>
      <c r="E57" s="359"/>
      <c r="F57" s="440"/>
      <c r="G57" s="374">
        <f>+'WP1000'!G57+'WP2000'!G57+'WP3000'!G57+'WP4000'!G57+'WP5000'!G57+'WP6000'!G57+'WP7000'!G57+'WP8000'!G57</f>
        <v>0</v>
      </c>
      <c r="H57" s="499"/>
      <c r="I57" s="501">
        <v>0</v>
      </c>
      <c r="J57" s="429">
        <f t="shared" si="3"/>
        <v>0</v>
      </c>
      <c r="K57" s="500"/>
      <c r="L57" s="500"/>
    </row>
    <row r="58" spans="2:12">
      <c r="B58" s="446" t="s">
        <v>178</v>
      </c>
      <c r="C58" s="447"/>
      <c r="D58" s="447"/>
      <c r="E58" s="447"/>
      <c r="F58" s="448"/>
      <c r="G58" s="611">
        <f>+'WP3000'!G62+'WP4000'!G62+'WP5000'!G62+'WP6000'!G62+'WP7000'!G62+'WP8000'!G62+'WP9000'!G62+'WP10000'!G62+'WP11000'!G62+'WP12000'!G62+'WP13000'!G62+'WP14000'!G62+'WP15000'!G62+'WP16000'!G62+'WP17000'!G62+'WP18000'!G62+'WP19000'!G62+'WP20000'!G62</f>
        <v>0</v>
      </c>
      <c r="H58" s="612"/>
      <c r="I58" s="614">
        <f>+'WP3000'!I62+'WP4000'!I62+'WP5000'!I62+'WP6000'!I62+'WP7000'!I62+'WP8000'!I62+'WP9000'!I62+'WP10000'!I62+'WP11000'!I62+'WP12000'!I62+'WP13000'!I62+'WP14000'!I62+'WP15000'!I62+'WP16000'!I62+'WP17000'!I62+'WP18000'!I62+'WP19000'!I62+'WP20000'!I62</f>
        <v>0</v>
      </c>
      <c r="J58" s="613">
        <f t="shared" si="3"/>
        <v>0</v>
      </c>
      <c r="K58" s="500"/>
      <c r="L58" s="500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99"/>
      <c r="I59" s="473"/>
      <c r="J59" s="429">
        <f t="shared" si="3"/>
        <v>0</v>
      </c>
      <c r="K59" s="500"/>
      <c r="L59" s="500"/>
    </row>
    <row r="60" spans="2:12">
      <c r="B60" s="414" t="s">
        <v>41</v>
      </c>
      <c r="C60" s="359"/>
      <c r="D60" s="359"/>
      <c r="E60" s="359"/>
      <c r="F60" s="453"/>
      <c r="G60" s="455">
        <f>+G56+G57+G58+G59</f>
        <v>0</v>
      </c>
      <c r="H60" s="499"/>
      <c r="I60" s="474">
        <f>+I56+I57+I58+I59</f>
        <v>0</v>
      </c>
      <c r="J60" s="429">
        <f t="shared" si="3"/>
        <v>0</v>
      </c>
      <c r="K60" s="500"/>
      <c r="L60" s="502"/>
    </row>
    <row r="61" spans="2:12">
      <c r="B61" s="458">
        <v>15</v>
      </c>
      <c r="C61" s="359"/>
      <c r="D61" s="359"/>
      <c r="E61" s="359"/>
      <c r="F61" s="453"/>
      <c r="G61" s="443"/>
      <c r="H61" s="499"/>
      <c r="I61" s="503"/>
      <c r="J61" s="429">
        <f t="shared" si="3"/>
        <v>0</v>
      </c>
      <c r="K61" s="500"/>
      <c r="L61" s="500"/>
    </row>
    <row r="62" spans="2:12" s="68" customFormat="1" ht="13.5" thickBot="1">
      <c r="B62" s="459" t="s">
        <v>179</v>
      </c>
      <c r="C62" s="460"/>
      <c r="D62" s="460"/>
      <c r="E62" s="460"/>
      <c r="F62" s="461"/>
      <c r="G62" s="464">
        <f>+G60+G61</f>
        <v>0</v>
      </c>
      <c r="H62" s="504"/>
      <c r="I62" s="505">
        <f>+I60-I61</f>
        <v>0</v>
      </c>
      <c r="J62" s="464">
        <f>+G62-I62</f>
        <v>0</v>
      </c>
      <c r="K62" s="506"/>
      <c r="L62" s="506"/>
    </row>
    <row r="63" spans="2:12">
      <c r="F63" s="500"/>
      <c r="G63" s="500"/>
      <c r="H63" s="500"/>
      <c r="I63" s="500"/>
      <c r="J63" s="500"/>
      <c r="K63" s="500"/>
      <c r="L63" s="500"/>
    </row>
    <row r="64" spans="2:12">
      <c r="F64" s="500"/>
      <c r="G64" s="500"/>
      <c r="H64" s="500"/>
      <c r="I64" s="500"/>
      <c r="J64" s="500"/>
      <c r="K64" s="500"/>
      <c r="L64" s="500"/>
    </row>
    <row r="67" spans="7:10">
      <c r="G67" s="457"/>
      <c r="H67" s="457"/>
      <c r="I67" s="457"/>
      <c r="J67" s="457"/>
    </row>
  </sheetData>
  <sheetProtection password="DDCB"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0" priority="1" stopIfTrue="1" operator="greaterThan">
      <formula>0</formula>
    </cfRule>
  </conditionalFormatting>
  <hyperlinks>
    <hyperlink ref="E9" location="Progetto!A1" display="TOTALE"/>
  </hyperlinks>
  <pageMargins left="0.7" right="0.7" top="0.75" bottom="0.75" header="0.3" footer="0.3"/>
  <pageSetup paperSize="9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5">
    <tabColor indexed="51"/>
    <pageSetUpPr fitToPage="1"/>
  </sheetPr>
  <dimension ref="A1:IV73"/>
  <sheetViews>
    <sheetView topLeftCell="B1" zoomScale="73" zoomScaleNormal="73" workbookViewId="0">
      <pane xSplit="2" ySplit="3" topLeftCell="D4" activePane="bottomRight" state="frozen"/>
      <selection activeCell="G46" sqref="G46"/>
      <selection pane="topRight" activeCell="G46" sqref="G46"/>
      <selection pane="bottomLeft" activeCell="G46" sqref="G46"/>
      <selection pane="bottomRight" activeCell="D7" sqref="D7"/>
    </sheetView>
  </sheetViews>
  <sheetFormatPr defaultColWidth="8.85546875" defaultRowHeight="12.75"/>
  <cols>
    <col min="1" max="1" width="17.42578125" style="70" hidden="1" customWidth="1"/>
    <col min="2" max="2" width="11.42578125" style="70" customWidth="1"/>
    <col min="3" max="3" width="60.5703125" style="70" customWidth="1"/>
    <col min="4" max="4" width="39.42578125" style="70" customWidth="1"/>
    <col min="5" max="5" width="21.28515625" style="70" hidden="1" customWidth="1"/>
    <col min="6" max="6" width="10.28515625" style="70" customWidth="1"/>
    <col min="7" max="7" width="23.28515625" style="70" customWidth="1"/>
    <col min="8" max="8" width="25" style="70" customWidth="1"/>
    <col min="9" max="9" width="24.7109375" style="70" customWidth="1"/>
    <col min="10" max="10" width="27.140625" style="70" hidden="1" customWidth="1"/>
    <col min="11" max="11" width="17.140625" style="70" customWidth="1"/>
    <col min="12" max="12" width="16.85546875" style="70" customWidth="1"/>
    <col min="13" max="13" width="16.42578125" style="70" customWidth="1"/>
    <col min="14" max="14" width="16.7109375" style="70" customWidth="1"/>
    <col min="15" max="15" width="15.140625" style="70" customWidth="1"/>
    <col min="16" max="16" width="28.140625" style="70" hidden="1" customWidth="1"/>
    <col min="17" max="17" width="8.85546875" style="70" hidden="1" customWidth="1"/>
    <col min="18" max="18" width="83.42578125" style="70" hidden="1" customWidth="1"/>
    <col min="19" max="16384" width="8.85546875" style="70"/>
  </cols>
  <sheetData>
    <row r="1" spans="1:18" ht="13.5" thickBot="1"/>
    <row r="2" spans="1:18" ht="31.5" customHeight="1" thickBot="1">
      <c r="B2" s="810" t="s">
        <v>115</v>
      </c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2"/>
    </row>
    <row r="3" spans="1:18" ht="62.25" customHeight="1" thickBot="1">
      <c r="A3" s="139" t="s">
        <v>101</v>
      </c>
      <c r="B3" s="599" t="s">
        <v>67</v>
      </c>
      <c r="C3" s="599" t="s">
        <v>68</v>
      </c>
      <c r="D3" s="599" t="s">
        <v>69</v>
      </c>
      <c r="E3" s="599" t="s">
        <v>100</v>
      </c>
      <c r="F3" s="599" t="s">
        <v>277</v>
      </c>
      <c r="G3" s="599" t="s">
        <v>70</v>
      </c>
      <c r="H3" s="600" t="s">
        <v>118</v>
      </c>
      <c r="I3" s="599" t="s">
        <v>76</v>
      </c>
      <c r="J3" s="601" t="s">
        <v>80</v>
      </c>
      <c r="K3" s="599" t="s">
        <v>103</v>
      </c>
      <c r="L3" s="599" t="s">
        <v>104</v>
      </c>
      <c r="M3" s="599" t="s">
        <v>105</v>
      </c>
      <c r="N3" s="599" t="s">
        <v>106</v>
      </c>
      <c r="O3" s="602" t="s">
        <v>79</v>
      </c>
      <c r="P3" s="140" t="s">
        <v>81</v>
      </c>
      <c r="Q3" s="283" t="s">
        <v>77</v>
      </c>
      <c r="R3" s="103" t="s">
        <v>78</v>
      </c>
    </row>
    <row r="4" spans="1:18" ht="15.95" customHeight="1" thickBot="1">
      <c r="A4" s="595">
        <f>+PSSA3_1101!$A$1</f>
        <v>0</v>
      </c>
      <c r="B4" s="617">
        <f>+PSSA3_1101!$D$9</f>
        <v>1101</v>
      </c>
      <c r="C4" s="127">
        <f>+PSSA3_1101!$D$7</f>
        <v>0</v>
      </c>
      <c r="D4" s="127">
        <f>+PSSA3_1101!$F$3</f>
        <v>0</v>
      </c>
      <c r="E4" s="127" t="e">
        <f>+#REF!</f>
        <v>#REF!</v>
      </c>
      <c r="F4" s="670">
        <f>+PSSA3_1101!$D$24</f>
        <v>0</v>
      </c>
      <c r="G4" s="592">
        <f>+PSSA3_1101!$I$62</f>
        <v>0</v>
      </c>
      <c r="H4" s="592">
        <f>+PSSA3_1101!$H$62</f>
        <v>0</v>
      </c>
      <c r="I4" s="171">
        <f>+G4+H4</f>
        <v>0</v>
      </c>
      <c r="J4" s="106">
        <f>ROUND(PSSA3_1101!$F$62,0)</f>
        <v>0</v>
      </c>
      <c r="K4" s="101">
        <v>6</v>
      </c>
      <c r="L4" s="101">
        <v>17</v>
      </c>
      <c r="M4" s="101">
        <v>8</v>
      </c>
      <c r="N4" s="101">
        <v>17</v>
      </c>
      <c r="O4" s="143">
        <f>IF(OR(K4="",L4="",M4="",N4=""),"--",($N4-$L4)*12+($M4-$K4+1))</f>
        <v>3</v>
      </c>
      <c r="P4" s="141"/>
      <c r="Q4" s="284"/>
      <c r="R4" s="104"/>
    </row>
    <row r="5" spans="1:18" ht="15.95" customHeight="1" thickBot="1">
      <c r="A5" s="595">
        <f>+PSSA3_1101!$A$1</f>
        <v>0</v>
      </c>
      <c r="B5" s="616">
        <f>+PSSA3_1102!$D$9</f>
        <v>1102</v>
      </c>
      <c r="C5" s="128">
        <f>+PSSA3_1102!$D$7</f>
        <v>0</v>
      </c>
      <c r="D5" s="128">
        <f>+PSSA3_1102!$F$3</f>
        <v>0</v>
      </c>
      <c r="E5" s="128" t="e">
        <f>+#REF!</f>
        <v>#REF!</v>
      </c>
      <c r="F5" s="671">
        <f>+PSSA3_1102!$D$24</f>
        <v>0</v>
      </c>
      <c r="G5" s="593">
        <f>+PSSA3_1102!$I$62</f>
        <v>0</v>
      </c>
      <c r="H5" s="593">
        <f>+PSSA3_1102!$H$62</f>
        <v>0</v>
      </c>
      <c r="I5" s="172">
        <f>+G5+H5</f>
        <v>0</v>
      </c>
      <c r="J5" s="107">
        <f>ROUND(PSSA3_1102!$F$62,0)</f>
        <v>0</v>
      </c>
      <c r="K5" s="102">
        <v>8</v>
      </c>
      <c r="L5" s="102">
        <v>17</v>
      </c>
      <c r="M5" s="102">
        <v>1</v>
      </c>
      <c r="N5" s="102">
        <v>18</v>
      </c>
      <c r="O5" s="144">
        <f>IF(OR(K5="",L5="",M5="",N5=""),"--",($N5-$L5)*12+($M5-$K5+1))</f>
        <v>6</v>
      </c>
      <c r="P5" s="142"/>
      <c r="Q5" s="285"/>
      <c r="R5" s="105" t="s">
        <v>65</v>
      </c>
    </row>
    <row r="6" spans="1:18" ht="15.95" customHeight="1" thickBot="1">
      <c r="A6" s="595">
        <f>+PSSA3_1101!$A$1</f>
        <v>0</v>
      </c>
      <c r="B6" s="616">
        <f>+PSSA3_1103!$D$9</f>
        <v>1103</v>
      </c>
      <c r="C6" s="128">
        <f>+PSSA3_1103!$D$7</f>
        <v>0</v>
      </c>
      <c r="D6" s="128">
        <f>+PSSA3_1103!$F$3</f>
        <v>0</v>
      </c>
      <c r="E6" s="128" t="e">
        <f>+#REF!</f>
        <v>#REF!</v>
      </c>
      <c r="F6" s="671">
        <f>+PSSA3_1103!$D$24</f>
        <v>0</v>
      </c>
      <c r="G6" s="593">
        <f>+PSSA3_1103!$I$62</f>
        <v>0</v>
      </c>
      <c r="H6" s="593">
        <f>+PSSA3_1103!$H$62</f>
        <v>0</v>
      </c>
      <c r="I6" s="172">
        <f>+G6+H6</f>
        <v>0</v>
      </c>
      <c r="J6" s="107">
        <f>ROUND(PSSA3_1103!$F$62,0)</f>
        <v>0</v>
      </c>
      <c r="K6" s="102"/>
      <c r="L6" s="102"/>
      <c r="M6" s="102"/>
      <c r="N6" s="102"/>
      <c r="O6" s="144" t="str">
        <f t="shared" ref="O6:O21" si="0">IF(OR(K6="",L6="",M6="",N6=""),"--",($N6-$L6)*12+($M6-$K6+1))</f>
        <v>--</v>
      </c>
      <c r="P6" s="142"/>
      <c r="Q6" s="285"/>
      <c r="R6" s="813" t="s">
        <v>66</v>
      </c>
    </row>
    <row r="7" spans="1:18" ht="15.95" customHeight="1" thickBot="1">
      <c r="A7" s="595">
        <f>+PSSA3_1101!$A$1</f>
        <v>0</v>
      </c>
      <c r="B7" s="616">
        <f>+PSSA3_1104!$D$9</f>
        <v>1104</v>
      </c>
      <c r="C7" s="128">
        <f>+PSSA3_1104!$D$7</f>
        <v>0</v>
      </c>
      <c r="D7" s="128">
        <f>+PSSA3_1104!$F$3</f>
        <v>0</v>
      </c>
      <c r="E7" s="128" t="e">
        <f>+#REF!</f>
        <v>#REF!</v>
      </c>
      <c r="F7" s="671">
        <f>+PSSA3_1104!$D$24</f>
        <v>0</v>
      </c>
      <c r="G7" s="593">
        <f>+PSSA3_1104!$I$62</f>
        <v>0</v>
      </c>
      <c r="H7" s="593">
        <f>+PSSA3_1104!$H$62</f>
        <v>0</v>
      </c>
      <c r="I7" s="172">
        <f>+G7+H7</f>
        <v>0</v>
      </c>
      <c r="J7" s="107">
        <f>ROUND(PSSA3_1104!$F$62,0)</f>
        <v>0</v>
      </c>
      <c r="K7" s="102"/>
      <c r="L7" s="102"/>
      <c r="M7" s="102"/>
      <c r="N7" s="102"/>
      <c r="O7" s="144" t="str">
        <f t="shared" si="0"/>
        <v>--</v>
      </c>
      <c r="P7" s="142"/>
      <c r="Q7" s="285"/>
      <c r="R7" s="813"/>
    </row>
    <row r="8" spans="1:18" ht="15.95" customHeight="1" thickBot="1">
      <c r="A8" s="595">
        <f>+PSSA3_1101!$A$1</f>
        <v>0</v>
      </c>
      <c r="B8" s="616">
        <f>+PSSA3_2101!$D$9</f>
        <v>2101</v>
      </c>
      <c r="C8" s="128">
        <f>+PSSA3_2101!$D$7</f>
        <v>0</v>
      </c>
      <c r="D8" s="128">
        <f>+PSSA3_2101!$F$3</f>
        <v>0</v>
      </c>
      <c r="E8" s="128" t="e">
        <f>+#REF!</f>
        <v>#REF!</v>
      </c>
      <c r="F8" s="671">
        <f>+PSSA3_2101!$D$24</f>
        <v>0</v>
      </c>
      <c r="G8" s="593">
        <f>+PSSA3_2101!$I$62</f>
        <v>0</v>
      </c>
      <c r="H8" s="593">
        <f>+PSSA3_2101!$H$62</f>
        <v>0</v>
      </c>
      <c r="I8" s="172">
        <f>+G8+H8</f>
        <v>0</v>
      </c>
      <c r="J8" s="107">
        <f>ROUND(PSSA3_2101!$F$62,0)</f>
        <v>0</v>
      </c>
      <c r="K8" s="102"/>
      <c r="L8" s="102"/>
      <c r="M8" s="102"/>
      <c r="N8" s="102"/>
      <c r="O8" s="144" t="str">
        <f t="shared" si="0"/>
        <v>--</v>
      </c>
      <c r="P8" s="142"/>
      <c r="Q8" s="285"/>
      <c r="R8" s="813"/>
    </row>
    <row r="9" spans="1:18" ht="15.95" customHeight="1" thickBot="1">
      <c r="A9" s="596" t="s">
        <v>83</v>
      </c>
      <c r="B9" s="616">
        <f>+PSSA3_2102!$D$9</f>
        <v>2102</v>
      </c>
      <c r="C9" s="128">
        <f>+PSSA3_2102!$D$7</f>
        <v>0</v>
      </c>
      <c r="D9" s="128">
        <f>+PSSA3_2102!$F$3</f>
        <v>0</v>
      </c>
      <c r="E9" s="128" t="e">
        <f>+#REF!</f>
        <v>#REF!</v>
      </c>
      <c r="F9" s="671">
        <f>+PSSA3_2102!$D$24</f>
        <v>0</v>
      </c>
      <c r="G9" s="593">
        <f>+PSSA3_2102!$I$62</f>
        <v>0</v>
      </c>
      <c r="H9" s="593">
        <f>+PSSA3_2102!$H$62</f>
        <v>0</v>
      </c>
      <c r="I9" s="172">
        <f t="shared" ref="I9:I21" si="1">+G9+H9</f>
        <v>0</v>
      </c>
      <c r="J9" s="107">
        <f>ROUND(PSSA3_2102!$F$62,0)</f>
        <v>0</v>
      </c>
      <c r="K9" s="102"/>
      <c r="L9" s="102"/>
      <c r="M9" s="102"/>
      <c r="N9" s="102"/>
      <c r="O9" s="144" t="str">
        <f t="shared" si="0"/>
        <v>--</v>
      </c>
      <c r="P9" s="142"/>
      <c r="Q9" s="286"/>
    </row>
    <row r="10" spans="1:18" ht="15.95" customHeight="1" thickBot="1">
      <c r="A10" s="596" t="s">
        <v>84</v>
      </c>
      <c r="B10" s="616">
        <f>+PSSA3_2103!$D$9</f>
        <v>2103</v>
      </c>
      <c r="C10" s="128">
        <f>+PSSA3_2103!$D$7</f>
        <v>0</v>
      </c>
      <c r="D10" s="128">
        <f>+PSSA3_2103!$F$3</f>
        <v>0</v>
      </c>
      <c r="E10" s="128" t="e">
        <f>+#REF!</f>
        <v>#REF!</v>
      </c>
      <c r="F10" s="671">
        <f>+PSSA3_2103!$D$24</f>
        <v>0</v>
      </c>
      <c r="G10" s="593">
        <f>+PSSA3_2103!$I$62</f>
        <v>0</v>
      </c>
      <c r="H10" s="593">
        <f>+PSSA3_2103!$H$62</f>
        <v>0</v>
      </c>
      <c r="I10" s="172">
        <f t="shared" si="1"/>
        <v>0</v>
      </c>
      <c r="J10" s="107">
        <f>ROUND(PSSA3_2103!$F$62,0)</f>
        <v>0</v>
      </c>
      <c r="K10" s="102"/>
      <c r="L10" s="102"/>
      <c r="M10" s="102"/>
      <c r="N10" s="102"/>
      <c r="O10" s="144" t="str">
        <f t="shared" si="0"/>
        <v>--</v>
      </c>
      <c r="P10" s="142"/>
      <c r="Q10" s="285"/>
    </row>
    <row r="11" spans="1:18" ht="15.95" customHeight="1" thickBot="1">
      <c r="A11" s="596" t="s">
        <v>85</v>
      </c>
      <c r="B11" s="616">
        <f>+PSSA3_2104!$D$9</f>
        <v>2104</v>
      </c>
      <c r="C11" s="128">
        <f>+PSSA3_2104!$D$7</f>
        <v>0</v>
      </c>
      <c r="D11" s="128">
        <f>+PSSA3_2104!$F$3</f>
        <v>0</v>
      </c>
      <c r="E11" s="128" t="e">
        <f>+#REF!</f>
        <v>#REF!</v>
      </c>
      <c r="F11" s="671">
        <f>+PSSA3_2104!$D$24</f>
        <v>0</v>
      </c>
      <c r="G11" s="593">
        <f>+PSSA3_2104!$I$62</f>
        <v>0</v>
      </c>
      <c r="H11" s="593">
        <f>+PSSA3_2104!$H$62</f>
        <v>0</v>
      </c>
      <c r="I11" s="172">
        <f t="shared" si="1"/>
        <v>0</v>
      </c>
      <c r="J11" s="107">
        <f>ROUND(PSSA3_2104!$F$62,0)</f>
        <v>0</v>
      </c>
      <c r="K11" s="102"/>
      <c r="L11" s="102"/>
      <c r="M11" s="102"/>
      <c r="N11" s="102"/>
      <c r="O11" s="144" t="str">
        <f t="shared" si="0"/>
        <v>--</v>
      </c>
      <c r="P11" s="142"/>
      <c r="Q11" s="285"/>
    </row>
    <row r="12" spans="1:18" ht="15.95" customHeight="1" thickBot="1">
      <c r="A12" s="595" t="s">
        <v>86</v>
      </c>
      <c r="B12" s="616">
        <f>+PSSA3_3101!$D$9</f>
        <v>3101</v>
      </c>
      <c r="C12" s="128">
        <f>+PSSA3_3101!$D$7</f>
        <v>0</v>
      </c>
      <c r="D12" s="128">
        <f>+PSSA3_3101!$F$3</f>
        <v>0</v>
      </c>
      <c r="E12" s="128" t="e">
        <f>+#REF!</f>
        <v>#REF!</v>
      </c>
      <c r="F12" s="671">
        <f>+PSSA3_3101!$D$24</f>
        <v>0</v>
      </c>
      <c r="G12" s="593">
        <f>+PSSA3_3101!$I$62</f>
        <v>0</v>
      </c>
      <c r="H12" s="593">
        <f>+PSSA3_3101!$H$62</f>
        <v>0</v>
      </c>
      <c r="I12" s="172">
        <f t="shared" si="1"/>
        <v>0</v>
      </c>
      <c r="J12" s="107">
        <f>ROUND(PSSA3_3101!$F$62,0)</f>
        <v>0</v>
      </c>
      <c r="K12" s="102"/>
      <c r="L12" s="102"/>
      <c r="M12" s="102"/>
      <c r="N12" s="102"/>
      <c r="O12" s="144" t="str">
        <f t="shared" si="0"/>
        <v>--</v>
      </c>
      <c r="P12" s="142"/>
      <c r="Q12" s="285"/>
    </row>
    <row r="13" spans="1:18" ht="15.95" customHeight="1" thickBot="1">
      <c r="A13" s="596" t="s">
        <v>87</v>
      </c>
      <c r="B13" s="616">
        <f>+PSSA3_3102!$D$9</f>
        <v>3102</v>
      </c>
      <c r="C13" s="128">
        <f>+PSSA3_3102!$D$7</f>
        <v>0</v>
      </c>
      <c r="D13" s="128">
        <f>+PSSA3_3102!$F$3</f>
        <v>0</v>
      </c>
      <c r="E13" s="128" t="e">
        <f>+#REF!</f>
        <v>#REF!</v>
      </c>
      <c r="F13" s="671">
        <f>+PSSA3_3102!$D$24</f>
        <v>0</v>
      </c>
      <c r="G13" s="593">
        <f>+PSSA3_3102!$I$62</f>
        <v>0</v>
      </c>
      <c r="H13" s="593">
        <f>+PSSA3_3102!$H$62</f>
        <v>0</v>
      </c>
      <c r="I13" s="172">
        <f t="shared" si="1"/>
        <v>0</v>
      </c>
      <c r="J13" s="107">
        <f>ROUND(PSSA3_3102!$F$62,0)</f>
        <v>0</v>
      </c>
      <c r="K13" s="102"/>
      <c r="L13" s="102"/>
      <c r="M13" s="102"/>
      <c r="N13" s="102"/>
      <c r="O13" s="144" t="str">
        <f t="shared" si="0"/>
        <v>--</v>
      </c>
      <c r="P13" s="142"/>
      <c r="Q13" s="286"/>
    </row>
    <row r="14" spans="1:18" ht="15.95" customHeight="1" thickBot="1">
      <c r="A14" s="595" t="s">
        <v>88</v>
      </c>
      <c r="B14" s="616">
        <f>+PSSA3_3103!$D$9</f>
        <v>3103</v>
      </c>
      <c r="C14" s="128">
        <f>+PSSA3_3103!$D$7</f>
        <v>0</v>
      </c>
      <c r="D14" s="128">
        <f>+PSSA3_3103!$F$3</f>
        <v>0</v>
      </c>
      <c r="E14" s="128" t="e">
        <f>+#REF!</f>
        <v>#REF!</v>
      </c>
      <c r="F14" s="671">
        <f>+PSSA3_3103!$D$24</f>
        <v>0</v>
      </c>
      <c r="G14" s="593">
        <f>+PSSA3_3103!$I$62</f>
        <v>0</v>
      </c>
      <c r="H14" s="593">
        <f>+PSSA3_3103!$H$62</f>
        <v>0</v>
      </c>
      <c r="I14" s="172">
        <f t="shared" si="1"/>
        <v>0</v>
      </c>
      <c r="J14" s="107">
        <f>ROUND(PSSA3_3103!$F$62,0)</f>
        <v>0</v>
      </c>
      <c r="K14" s="102"/>
      <c r="L14" s="102"/>
      <c r="M14" s="102"/>
      <c r="N14" s="102"/>
      <c r="O14" s="144" t="str">
        <f t="shared" si="0"/>
        <v>--</v>
      </c>
      <c r="P14" s="142"/>
      <c r="Q14" s="285"/>
    </row>
    <row r="15" spans="1:18" ht="15.95" customHeight="1" thickBot="1">
      <c r="A15" s="596" t="s">
        <v>89</v>
      </c>
      <c r="B15" s="616">
        <f>+PSSA3_3104!$D$9</f>
        <v>3104</v>
      </c>
      <c r="C15" s="128">
        <f>+PSSA3_3104!$D$7</f>
        <v>0</v>
      </c>
      <c r="D15" s="128">
        <f>+PSSA3_3104!$F$3</f>
        <v>0</v>
      </c>
      <c r="E15" s="128" t="e">
        <f>+#REF!</f>
        <v>#REF!</v>
      </c>
      <c r="F15" s="671">
        <f>+PSSA3_3104!$D$24</f>
        <v>0</v>
      </c>
      <c r="G15" s="593">
        <f>+PSSA3_3104!$I$62</f>
        <v>0</v>
      </c>
      <c r="H15" s="593">
        <f>+PSSA3_3104!$H$62</f>
        <v>0</v>
      </c>
      <c r="I15" s="172">
        <f t="shared" si="1"/>
        <v>0</v>
      </c>
      <c r="J15" s="107">
        <f>ROUND(PSSA3_3104!$F$62,0)</f>
        <v>0</v>
      </c>
      <c r="K15" s="102"/>
      <c r="L15" s="102"/>
      <c r="M15" s="102"/>
      <c r="N15" s="102"/>
      <c r="O15" s="144" t="str">
        <f t="shared" si="0"/>
        <v>--</v>
      </c>
      <c r="P15" s="142"/>
      <c r="Q15" s="286"/>
    </row>
    <row r="16" spans="1:18" ht="15.95" customHeight="1" thickBot="1">
      <c r="A16" s="595" t="s">
        <v>90</v>
      </c>
      <c r="B16" s="616">
        <f>+PSSA3_4101!$D$9</f>
        <v>4101</v>
      </c>
      <c r="C16" s="128">
        <f>+PSSA3_4101!$D$7</f>
        <v>0</v>
      </c>
      <c r="D16" s="128">
        <f>+PSSA3_4101!$F$3</f>
        <v>0</v>
      </c>
      <c r="E16" s="128" t="e">
        <f>+#REF!</f>
        <v>#REF!</v>
      </c>
      <c r="F16" s="671">
        <f>+PSSA3_4101!$D$24</f>
        <v>0</v>
      </c>
      <c r="G16" s="593">
        <f>+PSSA3_4101!$I$62</f>
        <v>0</v>
      </c>
      <c r="H16" s="593">
        <f>+PSSA3_4101!$H$62</f>
        <v>0</v>
      </c>
      <c r="I16" s="172">
        <f t="shared" si="1"/>
        <v>0</v>
      </c>
      <c r="J16" s="107">
        <f>ROUND(PSSA3_4101!$F$62,0)</f>
        <v>0</v>
      </c>
      <c r="K16" s="102"/>
      <c r="L16" s="102"/>
      <c r="M16" s="102"/>
      <c r="N16" s="102"/>
      <c r="O16" s="144" t="str">
        <f t="shared" si="0"/>
        <v>--</v>
      </c>
      <c r="P16" s="142"/>
      <c r="Q16" s="285"/>
    </row>
    <row r="17" spans="1:256" ht="15.95" customHeight="1" thickBot="1">
      <c r="A17" s="596" t="s">
        <v>91</v>
      </c>
      <c r="B17" s="616">
        <f>+PSSA3_4102!$D$9</f>
        <v>4102</v>
      </c>
      <c r="C17" s="128">
        <f>+PSSA3_4102!$D$7</f>
        <v>0</v>
      </c>
      <c r="D17" s="128">
        <f>+PSSA3_4102!$F$3</f>
        <v>0</v>
      </c>
      <c r="E17" s="128" t="e">
        <f>+#REF!</f>
        <v>#REF!</v>
      </c>
      <c r="F17" s="671">
        <f>+PSSA3_4102!$D$24</f>
        <v>0</v>
      </c>
      <c r="G17" s="593">
        <f>+PSSA3_4102!$I$62</f>
        <v>0</v>
      </c>
      <c r="H17" s="593">
        <f>+PSSA3_4102!$H$62</f>
        <v>0</v>
      </c>
      <c r="I17" s="172">
        <f t="shared" si="1"/>
        <v>0</v>
      </c>
      <c r="J17" s="107">
        <f>ROUND(PSSA3_4102!$F$62,0)</f>
        <v>0</v>
      </c>
      <c r="K17" s="102"/>
      <c r="L17" s="102"/>
      <c r="M17" s="102"/>
      <c r="N17" s="102"/>
      <c r="O17" s="144" t="str">
        <f t="shared" si="0"/>
        <v>--</v>
      </c>
      <c r="P17" s="142"/>
      <c r="Q17" s="286"/>
    </row>
    <row r="18" spans="1:256" ht="15.95" customHeight="1" thickBot="1">
      <c r="A18" s="595" t="s">
        <v>92</v>
      </c>
      <c r="B18" s="616">
        <f>+PSSA3_4103!$D$9</f>
        <v>4103</v>
      </c>
      <c r="C18" s="128">
        <f>+PSSA3_4103!$D$7</f>
        <v>0</v>
      </c>
      <c r="D18" s="128">
        <f>+PSSA3_4103!$F$3</f>
        <v>0</v>
      </c>
      <c r="E18" s="128" t="e">
        <f>+#REF!</f>
        <v>#REF!</v>
      </c>
      <c r="F18" s="671">
        <f>+PSSA3_4103!$D$24</f>
        <v>0</v>
      </c>
      <c r="G18" s="593">
        <f>+PSSA3_4103!$I$62</f>
        <v>0</v>
      </c>
      <c r="H18" s="593">
        <f>+PSSA3_4103!$H$62</f>
        <v>0</v>
      </c>
      <c r="I18" s="172">
        <f t="shared" si="1"/>
        <v>0</v>
      </c>
      <c r="J18" s="107">
        <f>ROUND(PSSA3_4103!$F$62,0)</f>
        <v>0</v>
      </c>
      <c r="K18" s="102"/>
      <c r="L18" s="102"/>
      <c r="M18" s="102"/>
      <c r="N18" s="102"/>
      <c r="O18" s="144" t="str">
        <f t="shared" si="0"/>
        <v>--</v>
      </c>
      <c r="P18" s="142"/>
      <c r="Q18" s="285"/>
    </row>
    <row r="19" spans="1:256" ht="15.95" customHeight="1" thickBot="1">
      <c r="A19" s="596" t="s">
        <v>93</v>
      </c>
      <c r="B19" s="616">
        <f>+PSSA3_4104!$D$9</f>
        <v>4104</v>
      </c>
      <c r="C19" s="128">
        <f>+PSSA3_4104!$D$7</f>
        <v>0</v>
      </c>
      <c r="D19" s="128">
        <f>+PSSA3_4104!$F$3</f>
        <v>0</v>
      </c>
      <c r="E19" s="128" t="e">
        <f>+#REF!</f>
        <v>#REF!</v>
      </c>
      <c r="F19" s="671">
        <f>+PSSA3_4104!$D$24</f>
        <v>0</v>
      </c>
      <c r="G19" s="593">
        <f>+PSSA3_4104!$I$62</f>
        <v>0</v>
      </c>
      <c r="H19" s="593">
        <f>+PSSA3_4104!$H$62</f>
        <v>0</v>
      </c>
      <c r="I19" s="172">
        <f t="shared" si="1"/>
        <v>0</v>
      </c>
      <c r="J19" s="107">
        <f>ROUND(PSSA3_4104!$F$62,0)</f>
        <v>0</v>
      </c>
      <c r="K19" s="102"/>
      <c r="L19" s="102"/>
      <c r="M19" s="102"/>
      <c r="N19" s="102"/>
      <c r="O19" s="144" t="str">
        <f t="shared" si="0"/>
        <v>--</v>
      </c>
      <c r="P19" s="142"/>
      <c r="Q19" s="286"/>
    </row>
    <row r="20" spans="1:256" ht="15.95" customHeight="1" thickBot="1">
      <c r="A20" s="595" t="s">
        <v>94</v>
      </c>
      <c r="B20" s="616">
        <f>+PSSA3_5101!$D$9</f>
        <v>5101</v>
      </c>
      <c r="C20" s="128">
        <f>+PSSA3_5101!$D$7</f>
        <v>0</v>
      </c>
      <c r="D20" s="128">
        <f>+PSSA3_5101!$F$3</f>
        <v>0</v>
      </c>
      <c r="E20" s="128" t="e">
        <f>+#REF!</f>
        <v>#REF!</v>
      </c>
      <c r="F20" s="671">
        <f>+PSSA3_5101!$D$24</f>
        <v>0</v>
      </c>
      <c r="G20" s="593">
        <f>+PSSA3_5101!$I$62</f>
        <v>0</v>
      </c>
      <c r="H20" s="593">
        <f>+PSSA3_5101!$H$62</f>
        <v>0</v>
      </c>
      <c r="I20" s="172">
        <f t="shared" si="1"/>
        <v>0</v>
      </c>
      <c r="J20" s="107">
        <f>ROUND(PSSA3_5101!$F$62,0)</f>
        <v>0</v>
      </c>
      <c r="K20" s="102"/>
      <c r="L20" s="102"/>
      <c r="M20" s="102"/>
      <c r="N20" s="102"/>
      <c r="O20" s="144" t="str">
        <f t="shared" si="0"/>
        <v>--</v>
      </c>
      <c r="P20" s="142"/>
      <c r="Q20" s="285"/>
    </row>
    <row r="21" spans="1:256" ht="15.95" customHeight="1" thickBot="1">
      <c r="A21" s="596" t="s">
        <v>95</v>
      </c>
      <c r="B21" s="616">
        <f>+PSSA3_5102!$D$9</f>
        <v>5102</v>
      </c>
      <c r="C21" s="128">
        <f>+PSSA3_5102!$D$7</f>
        <v>0</v>
      </c>
      <c r="D21" s="128">
        <f>+PSSA3_5102!$F$3</f>
        <v>0</v>
      </c>
      <c r="E21" s="128" t="e">
        <f>+#REF!</f>
        <v>#REF!</v>
      </c>
      <c r="F21" s="671">
        <f>+PSSA3_5102!$D$24</f>
        <v>0</v>
      </c>
      <c r="G21" s="593">
        <f>+PSSA3_5102!$I$62</f>
        <v>0</v>
      </c>
      <c r="H21" s="593">
        <f>+PSSA3_5102!$H$62</f>
        <v>0</v>
      </c>
      <c r="I21" s="172">
        <f t="shared" si="1"/>
        <v>0</v>
      </c>
      <c r="J21" s="107">
        <f>ROUND(PSSA3_5102!$F$62,0)</f>
        <v>0</v>
      </c>
      <c r="K21" s="102"/>
      <c r="L21" s="102"/>
      <c r="M21" s="102"/>
      <c r="N21" s="102"/>
      <c r="O21" s="144" t="str">
        <f t="shared" si="0"/>
        <v>--</v>
      </c>
      <c r="P21" s="142"/>
      <c r="Q21" s="285"/>
    </row>
    <row r="22" spans="1:256" ht="15.95" customHeight="1" thickBot="1">
      <c r="A22" s="596" t="s">
        <v>92</v>
      </c>
      <c r="B22" s="616">
        <f>+PSSA3_5103!$D$9</f>
        <v>5103</v>
      </c>
      <c r="C22" s="128">
        <f>+PSSA3_5103!$D$7</f>
        <v>0</v>
      </c>
      <c r="D22" s="128">
        <f>+PSSA3_5103!$F$3</f>
        <v>0</v>
      </c>
      <c r="E22" s="128" t="e">
        <f>+#REF!</f>
        <v>#REF!</v>
      </c>
      <c r="F22" s="671">
        <f>+PSSA3_5103!$D$24</f>
        <v>0</v>
      </c>
      <c r="G22" s="593">
        <f>+PSSA3_5103!$I$62</f>
        <v>0</v>
      </c>
      <c r="H22" s="593">
        <f>+PSSA3_5103!$H$62</f>
        <v>0</v>
      </c>
      <c r="I22" s="172">
        <f t="shared" ref="I22:I27" si="2">+G22+H22</f>
        <v>0</v>
      </c>
      <c r="J22" s="107">
        <f>ROUND(PSSA3_4103!$F$62,0)</f>
        <v>0</v>
      </c>
      <c r="K22" s="102"/>
      <c r="L22" s="102"/>
      <c r="M22" s="102"/>
      <c r="N22" s="102"/>
      <c r="O22" s="144" t="str">
        <f t="shared" ref="O22:O27" si="3">IF(OR(K22="",L22="",M22="",N22=""),"--",($N22-$L22)*12+($M22-$K22+1))</f>
        <v>--</v>
      </c>
      <c r="P22" s="142"/>
      <c r="Q22" s="285"/>
    </row>
    <row r="23" spans="1:256" s="128" customFormat="1" ht="15.95" customHeight="1">
      <c r="A23" s="597" t="s">
        <v>93</v>
      </c>
      <c r="B23" s="616">
        <f>+PSSA3_5104!$D$9</f>
        <v>5104</v>
      </c>
      <c r="C23" s="128">
        <f>+PSSA3_5104!$D$7</f>
        <v>0</v>
      </c>
      <c r="D23" s="128">
        <f>+PSSA3_5104!$F$3</f>
        <v>0</v>
      </c>
      <c r="E23" s="128" t="e">
        <f>+#REF!</f>
        <v>#REF!</v>
      </c>
      <c r="F23" s="671">
        <f>+PSSA3_5104!$D$24</f>
        <v>0</v>
      </c>
      <c r="G23" s="593">
        <f>+PSSA3_5104!$I$62</f>
        <v>0</v>
      </c>
      <c r="H23" s="593">
        <f>+PSSA3_5104!$H$62</f>
        <v>0</v>
      </c>
      <c r="I23" s="172">
        <f t="shared" si="2"/>
        <v>0</v>
      </c>
      <c r="J23" s="128">
        <f>ROUND(PSSA3_4104!$F$62,0)</f>
        <v>0</v>
      </c>
      <c r="K23" s="102"/>
      <c r="L23" s="102"/>
      <c r="M23" s="102"/>
      <c r="N23" s="102"/>
      <c r="O23" s="144" t="str">
        <f t="shared" si="3"/>
        <v>--</v>
      </c>
      <c r="P23" s="598"/>
      <c r="Q23" s="287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</row>
    <row r="24" spans="1:256" s="128" customFormat="1" ht="15.95" customHeight="1">
      <c r="A24" s="597" t="s">
        <v>94</v>
      </c>
      <c r="B24" s="616">
        <f>+PSSA3_6101!$D$9</f>
        <v>6101</v>
      </c>
      <c r="C24" s="128">
        <f>+PSSA3_6101!$D$7</f>
        <v>0</v>
      </c>
      <c r="D24" s="128">
        <f>+PSSA3_6101!$F$3</f>
        <v>0</v>
      </c>
      <c r="E24" s="128" t="e">
        <f>+#REF!</f>
        <v>#REF!</v>
      </c>
      <c r="F24" s="671">
        <f>+PSSA3_6101!$D$24</f>
        <v>0</v>
      </c>
      <c r="G24" s="593">
        <f>+PSSA3_6101!$I$62</f>
        <v>0</v>
      </c>
      <c r="H24" s="593">
        <f>+PSSA3_6101!$H$62</f>
        <v>0</v>
      </c>
      <c r="I24" s="172">
        <f t="shared" si="2"/>
        <v>0</v>
      </c>
      <c r="J24" s="128">
        <f>ROUND(PSSA3_5101!$F$62,0)</f>
        <v>0</v>
      </c>
      <c r="K24" s="102"/>
      <c r="L24" s="102"/>
      <c r="M24" s="102"/>
      <c r="N24" s="102"/>
      <c r="O24" s="144" t="str">
        <f t="shared" si="3"/>
        <v>--</v>
      </c>
      <c r="P24" s="598"/>
      <c r="Q24" s="287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</row>
    <row r="25" spans="1:256" s="128" customFormat="1" ht="15.95" customHeight="1">
      <c r="A25" s="597" t="s">
        <v>95</v>
      </c>
      <c r="B25" s="616">
        <f>+PSSA3_6102!$D$9</f>
        <v>6102</v>
      </c>
      <c r="C25" s="128">
        <f>+PSSA3_6102!$D$7</f>
        <v>0</v>
      </c>
      <c r="D25" s="128">
        <f>+PSSA3_6102!$F$3</f>
        <v>0</v>
      </c>
      <c r="E25" s="128" t="e">
        <f>+#REF!</f>
        <v>#REF!</v>
      </c>
      <c r="F25" s="671">
        <f>+PSSA3_6102!$D$24</f>
        <v>0</v>
      </c>
      <c r="G25" s="593">
        <f>+PSSA3_6102!$I$62</f>
        <v>0</v>
      </c>
      <c r="H25" s="593">
        <f>+PSSA3_6102!$H$62</f>
        <v>0</v>
      </c>
      <c r="I25" s="172">
        <f t="shared" si="2"/>
        <v>0</v>
      </c>
      <c r="J25" s="128">
        <f>ROUND(PSSA3_5102!$F$62,0)</f>
        <v>0</v>
      </c>
      <c r="K25" s="102"/>
      <c r="L25" s="102"/>
      <c r="M25" s="102"/>
      <c r="N25" s="102"/>
      <c r="O25" s="144" t="str">
        <f t="shared" si="3"/>
        <v>--</v>
      </c>
      <c r="P25" s="598"/>
      <c r="Q25" s="287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</row>
    <row r="26" spans="1:256" s="128" customFormat="1" ht="15.95" customHeight="1">
      <c r="A26" s="597" t="s">
        <v>94</v>
      </c>
      <c r="B26" s="616">
        <f>+PSSA3_6103!$D$9</f>
        <v>6103</v>
      </c>
      <c r="C26" s="128">
        <f>+PSSA3_6103!$D$7</f>
        <v>0</v>
      </c>
      <c r="D26" s="128">
        <f>+PSSA3_6103!$F$3</f>
        <v>0</v>
      </c>
      <c r="E26" s="128" t="e">
        <f>+#REF!</f>
        <v>#REF!</v>
      </c>
      <c r="F26" s="671">
        <f>+PSSA3_6103!$D$24</f>
        <v>0</v>
      </c>
      <c r="G26" s="593">
        <f>+PSSA3_6103!$I$62</f>
        <v>0</v>
      </c>
      <c r="H26" s="593">
        <f>+PSSA3_6103!$H$62</f>
        <v>0</v>
      </c>
      <c r="I26" s="172">
        <f t="shared" si="2"/>
        <v>0</v>
      </c>
      <c r="J26" s="128">
        <f>ROUND(PSSA3_5101!$F$62,0)</f>
        <v>0</v>
      </c>
      <c r="K26" s="102"/>
      <c r="L26" s="102"/>
      <c r="M26" s="102"/>
      <c r="N26" s="102"/>
      <c r="O26" s="144" t="str">
        <f t="shared" si="3"/>
        <v>--</v>
      </c>
      <c r="P26" s="598"/>
      <c r="Q26" s="287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</row>
    <row r="27" spans="1:256" s="128" customFormat="1" ht="15.95" customHeight="1">
      <c r="A27" s="597" t="s">
        <v>95</v>
      </c>
      <c r="B27" s="616">
        <f>+PSSA3_6104!$D$9</f>
        <v>6104</v>
      </c>
      <c r="C27" s="128">
        <f>+PSSA3_6104!$D$7</f>
        <v>0</v>
      </c>
      <c r="D27" s="128">
        <f>+PSSA3_6104!$F$3</f>
        <v>0</v>
      </c>
      <c r="E27" s="128" t="e">
        <f>+#REF!</f>
        <v>#REF!</v>
      </c>
      <c r="F27" s="671">
        <f>+PSSA3_6104!$D$24</f>
        <v>0</v>
      </c>
      <c r="G27" s="593">
        <f>+PSSA3_6104!$I$62</f>
        <v>0</v>
      </c>
      <c r="H27" s="593">
        <f>+PSSA3_6104!$H$62</f>
        <v>0</v>
      </c>
      <c r="I27" s="172">
        <f t="shared" si="2"/>
        <v>0</v>
      </c>
      <c r="J27" s="128">
        <f>ROUND(PSSA3_5102!$F$62,0)</f>
        <v>0</v>
      </c>
      <c r="K27" s="102"/>
      <c r="L27" s="102"/>
      <c r="M27" s="102"/>
      <c r="N27" s="102"/>
      <c r="O27" s="144" t="str">
        <f t="shared" si="3"/>
        <v>--</v>
      </c>
      <c r="P27" s="598"/>
      <c r="Q27" s="287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</row>
    <row r="28" spans="1:256" s="128" customFormat="1" ht="15.95" customHeight="1" thickBot="1">
      <c r="A28" s="597" t="s">
        <v>92</v>
      </c>
      <c r="B28" s="616">
        <f>+PSSA3_7101!$D$9</f>
        <v>7101</v>
      </c>
      <c r="C28" s="128">
        <f>+PSSA3_7101!$D$7</f>
        <v>0</v>
      </c>
      <c r="D28" s="128">
        <f>+PSSA3_7101!$F$3</f>
        <v>0</v>
      </c>
      <c r="E28" s="128" t="e">
        <f>+#REF!</f>
        <v>#REF!</v>
      </c>
      <c r="F28" s="671">
        <f>+PSSA3_7101!$D$24</f>
        <v>0</v>
      </c>
      <c r="G28" s="593">
        <f>+PSSA3_7101!$I$62</f>
        <v>0</v>
      </c>
      <c r="H28" s="593">
        <f>+PSSA3_7101!$H$62</f>
        <v>0</v>
      </c>
      <c r="I28" s="172">
        <f t="shared" ref="I28:I35" si="4">+G28+H28</f>
        <v>0</v>
      </c>
      <c r="J28" s="128">
        <f>ROUND(PSSA3_4103!$F$62,0)</f>
        <v>0</v>
      </c>
      <c r="K28" s="102"/>
      <c r="L28" s="102"/>
      <c r="M28" s="102"/>
      <c r="N28" s="102"/>
      <c r="O28" s="144" t="str">
        <f t="shared" ref="O28:O35" si="5">IF(OR(K28="",L28="",M28="",N28=""),"--",($N28-$L28)*12+($M28-$K28+1))</f>
        <v>--</v>
      </c>
      <c r="P28" s="598"/>
      <c r="Q28" s="287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</row>
    <row r="29" spans="1:256" ht="15.95" customHeight="1" thickBot="1">
      <c r="A29" s="596" t="s">
        <v>93</v>
      </c>
      <c r="B29" s="616">
        <f>+PSSA3_7102!$D$9</f>
        <v>7102</v>
      </c>
      <c r="C29" s="128">
        <f>+PSSA3_7102!$D$7</f>
        <v>0</v>
      </c>
      <c r="D29" s="128">
        <f>+PSSA3_7102!$F$3</f>
        <v>0</v>
      </c>
      <c r="E29" s="128" t="e">
        <f>+#REF!</f>
        <v>#REF!</v>
      </c>
      <c r="F29" s="671">
        <f>+PSSA3_7102!$D$24</f>
        <v>0</v>
      </c>
      <c r="G29" s="593">
        <f>+PSSA3_7102!$I$62</f>
        <v>0</v>
      </c>
      <c r="H29" s="593">
        <f>+PSSA3_7102!$H$62</f>
        <v>0</v>
      </c>
      <c r="I29" s="172">
        <f t="shared" si="4"/>
        <v>0</v>
      </c>
      <c r="J29" s="107">
        <f>ROUND(PSSA3_4104!$F$62,0)</f>
        <v>0</v>
      </c>
      <c r="K29" s="102"/>
      <c r="L29" s="102"/>
      <c r="M29" s="102"/>
      <c r="N29" s="102"/>
      <c r="O29" s="144" t="str">
        <f t="shared" si="5"/>
        <v>--</v>
      </c>
      <c r="P29" s="142"/>
      <c r="Q29" s="285"/>
    </row>
    <row r="30" spans="1:256" ht="15.95" customHeight="1" thickBot="1">
      <c r="A30" s="596" t="s">
        <v>94</v>
      </c>
      <c r="B30" s="616">
        <f>+PSSA3_7103!$D$9</f>
        <v>7103</v>
      </c>
      <c r="C30" s="128">
        <f>+PSSA3_7103!$D$7</f>
        <v>0</v>
      </c>
      <c r="D30" s="128">
        <f>+PSSA3_7103!$F$3</f>
        <v>0</v>
      </c>
      <c r="E30" s="128" t="e">
        <f>+#REF!</f>
        <v>#REF!</v>
      </c>
      <c r="F30" s="671">
        <f>+PSSA3_7103!$D$24</f>
        <v>0</v>
      </c>
      <c r="G30" s="593">
        <f>+PSSA3_7103!$I$62</f>
        <v>0</v>
      </c>
      <c r="H30" s="593">
        <f>+PSSA3_7103!$H$62</f>
        <v>0</v>
      </c>
      <c r="I30" s="172">
        <f t="shared" si="4"/>
        <v>0</v>
      </c>
      <c r="J30" s="107">
        <f>ROUND(PSSA3_5101!$F$62,0)</f>
        <v>0</v>
      </c>
      <c r="K30" s="102"/>
      <c r="L30" s="102"/>
      <c r="M30" s="102"/>
      <c r="N30" s="102"/>
      <c r="O30" s="144" t="str">
        <f t="shared" si="5"/>
        <v>--</v>
      </c>
      <c r="P30" s="142"/>
      <c r="Q30" s="285"/>
    </row>
    <row r="31" spans="1:256" ht="15.95" customHeight="1" thickBot="1">
      <c r="A31" s="596" t="s">
        <v>95</v>
      </c>
      <c r="B31" s="616">
        <f>+PSSA3_7104!$D$9</f>
        <v>7104</v>
      </c>
      <c r="C31" s="128">
        <f>+PSSA3_7104!$D$7</f>
        <v>0</v>
      </c>
      <c r="D31" s="128">
        <f>+PSSA3_7104!$F$3</f>
        <v>0</v>
      </c>
      <c r="E31" s="128" t="e">
        <f>+#REF!</f>
        <v>#REF!</v>
      </c>
      <c r="F31" s="671">
        <f>+PSSA3_7104!$D$24</f>
        <v>0</v>
      </c>
      <c r="G31" s="593">
        <f>+PSSA3_7104!$I$62</f>
        <v>0</v>
      </c>
      <c r="H31" s="593">
        <f>+PSSA3_7104!$H$62</f>
        <v>0</v>
      </c>
      <c r="I31" s="172">
        <f t="shared" si="4"/>
        <v>0</v>
      </c>
      <c r="J31" s="107">
        <f>ROUND(PSSA3_5102!$F$62,0)</f>
        <v>0</v>
      </c>
      <c r="K31" s="102"/>
      <c r="L31" s="102"/>
      <c r="M31" s="102"/>
      <c r="N31" s="102"/>
      <c r="O31" s="144" t="str">
        <f t="shared" si="5"/>
        <v>--</v>
      </c>
      <c r="P31" s="142"/>
      <c r="Q31" s="285"/>
    </row>
    <row r="32" spans="1:256" ht="15.95" customHeight="1" thickBot="1">
      <c r="A32" s="596" t="s">
        <v>92</v>
      </c>
      <c r="B32" s="616">
        <f>+PSSA3_8101!$D$9</f>
        <v>8101</v>
      </c>
      <c r="C32" s="128">
        <f>+PSSA3_8101!$D$7</f>
        <v>0</v>
      </c>
      <c r="D32" s="128">
        <f>+PSSA3_8101!$F$3</f>
        <v>0</v>
      </c>
      <c r="E32" s="128" t="e">
        <f>+#REF!</f>
        <v>#REF!</v>
      </c>
      <c r="F32" s="671">
        <f>+PSSA3_8101!$D$24</f>
        <v>0</v>
      </c>
      <c r="G32" s="593">
        <f>+PSSA3_8101!$I$62</f>
        <v>0</v>
      </c>
      <c r="H32" s="593">
        <f>+PSSA3_8101!$H$62</f>
        <v>0</v>
      </c>
      <c r="I32" s="172">
        <f t="shared" si="4"/>
        <v>0</v>
      </c>
      <c r="J32" s="107">
        <f>ROUND(PSSA3_4103!$F$62,0)</f>
        <v>0</v>
      </c>
      <c r="K32" s="102"/>
      <c r="L32" s="102"/>
      <c r="M32" s="102"/>
      <c r="N32" s="102"/>
      <c r="O32" s="144" t="str">
        <f t="shared" si="5"/>
        <v>--</v>
      </c>
      <c r="P32" s="142"/>
      <c r="Q32" s="285"/>
    </row>
    <row r="33" spans="1:256" ht="15.95" customHeight="1" thickBot="1">
      <c r="A33" s="596" t="s">
        <v>93</v>
      </c>
      <c r="B33" s="616">
        <f>+PSSA3_8102!$D$9</f>
        <v>8102</v>
      </c>
      <c r="C33" s="128">
        <f>+PSSA3_8102!$D$7</f>
        <v>0</v>
      </c>
      <c r="D33" s="128">
        <f>+PSSA3_8102!$F$3</f>
        <v>0</v>
      </c>
      <c r="E33" s="128" t="e">
        <f>+#REF!</f>
        <v>#REF!</v>
      </c>
      <c r="F33" s="671">
        <f>+PSSA3_8102!$D$24</f>
        <v>0</v>
      </c>
      <c r="G33" s="593">
        <f>+PSSA3_8102!$I$62</f>
        <v>0</v>
      </c>
      <c r="H33" s="593">
        <f>+PSSA3_8102!$H$62</f>
        <v>0</v>
      </c>
      <c r="I33" s="172">
        <f t="shared" si="4"/>
        <v>0</v>
      </c>
      <c r="J33" s="107">
        <f>ROUND(PSSA3_4104!$F$62,0)</f>
        <v>0</v>
      </c>
      <c r="K33" s="102"/>
      <c r="L33" s="102"/>
      <c r="M33" s="102"/>
      <c r="N33" s="102"/>
      <c r="O33" s="144" t="str">
        <f t="shared" si="5"/>
        <v>--</v>
      </c>
      <c r="P33" s="142"/>
      <c r="Q33" s="285"/>
    </row>
    <row r="34" spans="1:256" ht="15.95" customHeight="1" thickBot="1">
      <c r="A34" s="596" t="s">
        <v>94</v>
      </c>
      <c r="B34" s="616">
        <f>+PSSA3_8103!$D$9</f>
        <v>8103</v>
      </c>
      <c r="C34" s="128">
        <f>+PSSA3_8103!$D$7</f>
        <v>0</v>
      </c>
      <c r="D34" s="128">
        <f>+PSSA3_8103!$F$3</f>
        <v>0</v>
      </c>
      <c r="E34" s="128" t="e">
        <f>+#REF!</f>
        <v>#REF!</v>
      </c>
      <c r="F34" s="671">
        <f>+PSSA3_8103!$D$24</f>
        <v>0</v>
      </c>
      <c r="G34" s="593">
        <f>+PSSA3_8103!$I$62</f>
        <v>0</v>
      </c>
      <c r="H34" s="593">
        <f>+PSSA3_8103!$H$62</f>
        <v>0</v>
      </c>
      <c r="I34" s="172">
        <f t="shared" si="4"/>
        <v>0</v>
      </c>
      <c r="J34" s="107">
        <f>ROUND(PSSA3_5101!$F$62,0)</f>
        <v>0</v>
      </c>
      <c r="K34" s="102"/>
      <c r="L34" s="102"/>
      <c r="M34" s="102"/>
      <c r="N34" s="102"/>
      <c r="O34" s="144" t="str">
        <f t="shared" si="5"/>
        <v>--</v>
      </c>
      <c r="P34" s="142"/>
      <c r="Q34" s="285"/>
    </row>
    <row r="35" spans="1:256" ht="15.95" customHeight="1" thickBot="1">
      <c r="A35" s="596" t="s">
        <v>95</v>
      </c>
      <c r="B35" s="616">
        <f>+PSSA3_8104!$D$9</f>
        <v>8104</v>
      </c>
      <c r="C35" s="128">
        <f>+PSSA3_8104!$D$7</f>
        <v>0</v>
      </c>
      <c r="D35" s="128">
        <f>+PSSA3_8104!$F$3</f>
        <v>0</v>
      </c>
      <c r="E35" s="128" t="e">
        <f>+#REF!</f>
        <v>#REF!</v>
      </c>
      <c r="F35" s="671">
        <f>+PSSA3_8104!$D$24</f>
        <v>0</v>
      </c>
      <c r="G35" s="593">
        <f>+PSSA3_8104!$I$62</f>
        <v>0</v>
      </c>
      <c r="H35" s="593">
        <f>+PSSA3_8104!$H$62</f>
        <v>0</v>
      </c>
      <c r="I35" s="172">
        <f t="shared" si="4"/>
        <v>0</v>
      </c>
      <c r="J35" s="107">
        <f>ROUND(PSSA3_5102!$F$62,0)</f>
        <v>0</v>
      </c>
      <c r="K35" s="102"/>
      <c r="L35" s="102"/>
      <c r="M35" s="102"/>
      <c r="N35" s="102"/>
      <c r="O35" s="144" t="str">
        <f t="shared" si="5"/>
        <v>--</v>
      </c>
      <c r="P35" s="288"/>
      <c r="Q35" s="285"/>
    </row>
    <row r="36" spans="1:256" s="128" customFormat="1" ht="15.95" customHeight="1" thickBot="1">
      <c r="A36" s="597" t="s">
        <v>92</v>
      </c>
      <c r="B36" s="616">
        <f>+PSSA3_9101!$D$9</f>
        <v>9101</v>
      </c>
      <c r="C36" s="128">
        <f>+PSSA3_9101!$D$7</f>
        <v>0</v>
      </c>
      <c r="D36" s="128">
        <f>+PSSA3_9101!$F$3</f>
        <v>0</v>
      </c>
      <c r="E36" s="128" t="e">
        <f>+#REF!</f>
        <v>#REF!</v>
      </c>
      <c r="F36" s="671">
        <f>+PSSA3_9101!$D$24</f>
        <v>0</v>
      </c>
      <c r="G36" s="593">
        <f>+PSSA3_9101!$I$62</f>
        <v>0</v>
      </c>
      <c r="H36" s="593">
        <f>+PSSA3_9101!$H$62</f>
        <v>0</v>
      </c>
      <c r="I36" s="172">
        <f t="shared" ref="I36:I72" si="6">+G36+H36</f>
        <v>0</v>
      </c>
      <c r="J36" s="128">
        <f>ROUND(PSSA3_4103!$F$62,0)</f>
        <v>0</v>
      </c>
      <c r="K36" s="102"/>
      <c r="L36" s="102"/>
      <c r="M36" s="102"/>
      <c r="N36" s="102"/>
      <c r="O36" s="144" t="str">
        <f t="shared" ref="O36:O72" si="7">IF(OR(K36="",L36="",M36="",N36=""),"--",($N36-$L36)*12+($M36-$K36+1))</f>
        <v>--</v>
      </c>
      <c r="P36" s="598"/>
      <c r="Q36" s="287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70"/>
      <c r="IV36" s="70"/>
    </row>
    <row r="37" spans="1:256" ht="15.95" customHeight="1" thickBot="1">
      <c r="A37" s="596" t="s">
        <v>93</v>
      </c>
      <c r="B37" s="616">
        <f>+PSSA3_9102!$D$9</f>
        <v>9102</v>
      </c>
      <c r="C37" s="128">
        <f>PSSA3_9102!$D$7</f>
        <v>0</v>
      </c>
      <c r="D37" s="128">
        <f>PSSA3_9102!$F$3</f>
        <v>0</v>
      </c>
      <c r="E37" s="128" t="e">
        <f>+#REF!</f>
        <v>#REF!</v>
      </c>
      <c r="F37" s="671">
        <f>PSSA3_9102!$D$24</f>
        <v>0</v>
      </c>
      <c r="G37" s="593">
        <f>PSSA3_9102!$I$62</f>
        <v>0</v>
      </c>
      <c r="H37" s="593">
        <f>PSSA3_9102!$H$62</f>
        <v>0</v>
      </c>
      <c r="I37" s="172">
        <f t="shared" si="6"/>
        <v>0</v>
      </c>
      <c r="J37" s="107">
        <f>ROUND(PSSA3_4104!$F$62,0)</f>
        <v>0</v>
      </c>
      <c r="K37" s="102"/>
      <c r="L37" s="102"/>
      <c r="M37" s="102"/>
      <c r="N37" s="102"/>
      <c r="O37" s="144" t="str">
        <f t="shared" si="7"/>
        <v>--</v>
      </c>
      <c r="P37" s="142"/>
      <c r="Q37" s="285"/>
    </row>
    <row r="38" spans="1:256" ht="15.95" customHeight="1" thickBot="1">
      <c r="A38" s="596" t="s">
        <v>94</v>
      </c>
      <c r="B38" s="616">
        <f>+PSSA3_9103!$D$9</f>
        <v>9103</v>
      </c>
      <c r="C38" s="128">
        <f>PSSA3_9103!$D$7</f>
        <v>0</v>
      </c>
      <c r="D38" s="128">
        <f>PSSA3_9103!$F$3</f>
        <v>0</v>
      </c>
      <c r="E38" s="128" t="e">
        <f>+#REF!</f>
        <v>#REF!</v>
      </c>
      <c r="F38" s="671">
        <f>PSSA3_9103!$D$24</f>
        <v>0</v>
      </c>
      <c r="G38" s="593">
        <f>PSSA3_9103!$I$62</f>
        <v>0</v>
      </c>
      <c r="H38" s="593">
        <f>PSSA3_9103!$H$62</f>
        <v>0</v>
      </c>
      <c r="I38" s="172">
        <f t="shared" si="6"/>
        <v>0</v>
      </c>
      <c r="J38" s="107">
        <f>ROUND(PSSA3_5101!$F$62,0)</f>
        <v>0</v>
      </c>
      <c r="K38" s="102"/>
      <c r="L38" s="102"/>
      <c r="M38" s="102"/>
      <c r="N38" s="102"/>
      <c r="O38" s="144" t="str">
        <f t="shared" si="7"/>
        <v>--</v>
      </c>
      <c r="P38" s="142"/>
      <c r="Q38" s="285"/>
    </row>
    <row r="39" spans="1:256" ht="15.95" customHeight="1" thickBot="1">
      <c r="A39" s="596" t="s">
        <v>95</v>
      </c>
      <c r="B39" s="616">
        <f>+PSSA3_9104!$D$9</f>
        <v>9104</v>
      </c>
      <c r="C39" s="128">
        <f>PSSA3_9104!$D$7</f>
        <v>0</v>
      </c>
      <c r="D39" s="128">
        <f>PSSA3_9104!$F$3</f>
        <v>0</v>
      </c>
      <c r="E39" s="128" t="e">
        <f>+#REF!</f>
        <v>#REF!</v>
      </c>
      <c r="F39" s="671">
        <f>PSSA3_9104!$D$24</f>
        <v>0</v>
      </c>
      <c r="G39" s="593">
        <f>PSSA3_9104!$I$62</f>
        <v>0</v>
      </c>
      <c r="H39" s="593">
        <f>PSSA3_9104!$H$62</f>
        <v>0</v>
      </c>
      <c r="I39" s="172">
        <f t="shared" si="6"/>
        <v>0</v>
      </c>
      <c r="J39" s="107">
        <f>ROUND(PSSA3_5102!$F$62,0)</f>
        <v>0</v>
      </c>
      <c r="K39" s="102"/>
      <c r="L39" s="102"/>
      <c r="M39" s="102"/>
      <c r="N39" s="102"/>
      <c r="O39" s="144" t="str">
        <f t="shared" si="7"/>
        <v>--</v>
      </c>
      <c r="P39" s="142"/>
      <c r="Q39" s="285"/>
    </row>
    <row r="40" spans="1:256" ht="15.95" customHeight="1" thickBot="1">
      <c r="A40" s="596" t="s">
        <v>92</v>
      </c>
      <c r="B40" s="616">
        <f>+PSSA3_10001!$D$9</f>
        <v>10001</v>
      </c>
      <c r="C40" s="128">
        <f>PSSA3_10001!$D$7</f>
        <v>0</v>
      </c>
      <c r="D40" s="128">
        <f>PSSA3_10001!$F$3</f>
        <v>0</v>
      </c>
      <c r="E40" s="128" t="e">
        <f>+#REF!</f>
        <v>#REF!</v>
      </c>
      <c r="F40" s="671">
        <f>PSSA3_10001!$D$24</f>
        <v>0</v>
      </c>
      <c r="G40" s="593">
        <f>PSSA3_10001!$I$62</f>
        <v>0</v>
      </c>
      <c r="H40" s="593">
        <f>PSSA3_10001!$H$62</f>
        <v>0</v>
      </c>
      <c r="I40" s="172">
        <f t="shared" si="6"/>
        <v>0</v>
      </c>
      <c r="J40" s="107">
        <f>ROUND(PSSA3_4103!$F$62,0)</f>
        <v>0</v>
      </c>
      <c r="K40" s="102"/>
      <c r="L40" s="102"/>
      <c r="M40" s="102"/>
      <c r="N40" s="102"/>
      <c r="O40" s="144" t="str">
        <f t="shared" si="7"/>
        <v>--</v>
      </c>
      <c r="P40" s="142"/>
      <c r="Q40" s="285"/>
    </row>
    <row r="41" spans="1:256" ht="15.95" customHeight="1" thickBot="1">
      <c r="A41" s="596" t="s">
        <v>93</v>
      </c>
      <c r="B41" s="616">
        <f>+PSSA3_10002!$D$9</f>
        <v>10002</v>
      </c>
      <c r="C41" s="128">
        <f>PSSA3_10002!$D$7</f>
        <v>0</v>
      </c>
      <c r="D41" s="128">
        <f>PSSA3_10002!$F$3</f>
        <v>0</v>
      </c>
      <c r="E41" s="128" t="e">
        <f>+#REF!</f>
        <v>#REF!</v>
      </c>
      <c r="F41" s="671">
        <f>PSSA3_10002!$D$24</f>
        <v>0</v>
      </c>
      <c r="G41" s="593">
        <f>PSSA3_10002!$I$62</f>
        <v>0</v>
      </c>
      <c r="H41" s="593">
        <f>PSSA3_10002!$H$62</f>
        <v>0</v>
      </c>
      <c r="I41" s="172">
        <f t="shared" si="6"/>
        <v>0</v>
      </c>
      <c r="J41" s="107">
        <f>ROUND(PSSA3_4104!$F$62,0)</f>
        <v>0</v>
      </c>
      <c r="K41" s="102"/>
      <c r="L41" s="102"/>
      <c r="M41" s="102"/>
      <c r="N41" s="102"/>
      <c r="O41" s="144" t="str">
        <f t="shared" si="7"/>
        <v>--</v>
      </c>
      <c r="P41" s="142"/>
      <c r="Q41" s="285"/>
    </row>
    <row r="42" spans="1:256" ht="15.95" customHeight="1" thickBot="1">
      <c r="A42" s="596" t="s">
        <v>94</v>
      </c>
      <c r="B42" s="616">
        <f>+PSSA3_10003!$D$9</f>
        <v>10003</v>
      </c>
      <c r="C42" s="128">
        <f>PSSA3_10003!$D$7</f>
        <v>0</v>
      </c>
      <c r="D42" s="128">
        <f>PSSA3_10003!$F$3</f>
        <v>0</v>
      </c>
      <c r="E42" s="128" t="e">
        <f>+#REF!</f>
        <v>#REF!</v>
      </c>
      <c r="F42" s="671">
        <f>PSSA3_10003!$D$24</f>
        <v>0</v>
      </c>
      <c r="G42" s="593">
        <f>PSSA3_10003!$I$62</f>
        <v>0</v>
      </c>
      <c r="H42" s="593">
        <f>PSSA3_10003!$H$62</f>
        <v>0</v>
      </c>
      <c r="I42" s="172">
        <f t="shared" si="6"/>
        <v>0</v>
      </c>
      <c r="J42" s="107">
        <f>ROUND(PSSA3_5101!$F$62,0)</f>
        <v>0</v>
      </c>
      <c r="K42" s="102"/>
      <c r="L42" s="102"/>
      <c r="M42" s="102"/>
      <c r="N42" s="102"/>
      <c r="O42" s="144" t="str">
        <f t="shared" si="7"/>
        <v>--</v>
      </c>
      <c r="P42" s="142"/>
      <c r="Q42" s="285"/>
    </row>
    <row r="43" spans="1:256" ht="15.95" customHeight="1" thickBot="1">
      <c r="A43" s="596" t="s">
        <v>95</v>
      </c>
      <c r="B43" s="616">
        <f>+PSSA3_11001!D9</f>
        <v>11001</v>
      </c>
      <c r="C43" s="128">
        <f>PSSA3_11001!$D$7</f>
        <v>0</v>
      </c>
      <c r="D43" s="128">
        <f>PSSA3_11001!$F$3</f>
        <v>0</v>
      </c>
      <c r="E43" s="128" t="e">
        <f>+#REF!</f>
        <v>#REF!</v>
      </c>
      <c r="F43" s="671">
        <f>PSSA3_11001!$D$24</f>
        <v>0</v>
      </c>
      <c r="G43" s="593">
        <f>PSSA3_11001!$I$62</f>
        <v>0</v>
      </c>
      <c r="H43" s="593">
        <f>PSSA3_11001!$H$62</f>
        <v>0</v>
      </c>
      <c r="I43" s="172">
        <f t="shared" si="6"/>
        <v>0</v>
      </c>
      <c r="J43" s="107">
        <f>ROUND(PSSA3_5102!$F$62,0)</f>
        <v>0</v>
      </c>
      <c r="K43" s="102"/>
      <c r="L43" s="102"/>
      <c r="M43" s="102"/>
      <c r="N43" s="102"/>
      <c r="O43" s="144" t="str">
        <f t="shared" si="7"/>
        <v>--</v>
      </c>
      <c r="P43" s="288"/>
      <c r="Q43" s="285"/>
    </row>
    <row r="44" spans="1:256" s="128" customFormat="1" ht="15.95" customHeight="1" thickBot="1">
      <c r="A44" s="597" t="s">
        <v>92</v>
      </c>
      <c r="B44" s="618">
        <f>+PSSA3_11002!D9</f>
        <v>11002</v>
      </c>
      <c r="C44" s="128">
        <f>PSSA3_11002!$D$7</f>
        <v>0</v>
      </c>
      <c r="D44" s="128">
        <f>PSSA3_11002!$F$3</f>
        <v>0</v>
      </c>
      <c r="E44" s="128" t="e">
        <f>+#REF!</f>
        <v>#REF!</v>
      </c>
      <c r="F44" s="671">
        <f>PSSA3_11002!$D$24</f>
        <v>0</v>
      </c>
      <c r="G44" s="593">
        <f>PSSA3_11002!$I$62</f>
        <v>0</v>
      </c>
      <c r="H44" s="593">
        <f>PSSA3_11002!$H$62</f>
        <v>0</v>
      </c>
      <c r="I44" s="172">
        <f t="shared" si="6"/>
        <v>0</v>
      </c>
      <c r="J44" s="128">
        <f>ROUND(PSSA3_4103!$F$62,0)</f>
        <v>0</v>
      </c>
      <c r="K44" s="102"/>
      <c r="L44" s="102"/>
      <c r="M44" s="102"/>
      <c r="N44" s="102"/>
      <c r="O44" s="144" t="str">
        <f t="shared" si="7"/>
        <v>--</v>
      </c>
      <c r="P44" s="598"/>
      <c r="Q44" s="287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70"/>
      <c r="IV44" s="70"/>
    </row>
    <row r="45" spans="1:256" ht="15.95" customHeight="1" thickBot="1">
      <c r="A45" s="596" t="s">
        <v>93</v>
      </c>
      <c r="B45" s="618">
        <f>+PSSA3_11003!D9</f>
        <v>11003</v>
      </c>
      <c r="C45" s="128">
        <f>PSSA3_11003!$D$7</f>
        <v>0</v>
      </c>
      <c r="D45" s="128">
        <f>PSSA3_11003!$F$3</f>
        <v>0</v>
      </c>
      <c r="E45" s="128" t="e">
        <f>+#REF!</f>
        <v>#REF!</v>
      </c>
      <c r="F45" s="671">
        <f>PSSA3_11003!$D$24</f>
        <v>0</v>
      </c>
      <c r="G45" s="593">
        <f>PSSA3_11003!$I$62</f>
        <v>0</v>
      </c>
      <c r="H45" s="593">
        <f>PSSA3_11003!$H$62</f>
        <v>0</v>
      </c>
      <c r="I45" s="172">
        <f t="shared" si="6"/>
        <v>0</v>
      </c>
      <c r="J45" s="107">
        <f>ROUND(PSSA3_4104!$F$62,0)</f>
        <v>0</v>
      </c>
      <c r="K45" s="102"/>
      <c r="L45" s="102"/>
      <c r="M45" s="102"/>
      <c r="N45" s="102"/>
      <c r="O45" s="144" t="str">
        <f t="shared" si="7"/>
        <v>--</v>
      </c>
      <c r="P45" s="142"/>
      <c r="Q45" s="285"/>
    </row>
    <row r="46" spans="1:256" ht="15.95" customHeight="1" thickBot="1">
      <c r="A46" s="596" t="s">
        <v>94</v>
      </c>
      <c r="B46" s="616">
        <f>+PSSA3_12001!D9</f>
        <v>12001</v>
      </c>
      <c r="C46" s="128">
        <f>+PSSA3_12001!$D$7</f>
        <v>0</v>
      </c>
      <c r="D46" s="128">
        <f>+PSSA3_12001!$F$3</f>
        <v>0</v>
      </c>
      <c r="E46" s="128" t="e">
        <f>+#REF!</f>
        <v>#REF!</v>
      </c>
      <c r="F46" s="671">
        <f>+PSSA3_12001!$D$24</f>
        <v>0</v>
      </c>
      <c r="G46" s="593">
        <f>+PSSA3_12001!$I$62</f>
        <v>0</v>
      </c>
      <c r="H46" s="593">
        <f>+PSSA3_12001!$H$62</f>
        <v>0</v>
      </c>
      <c r="I46" s="172">
        <f t="shared" si="6"/>
        <v>0</v>
      </c>
      <c r="J46" s="107">
        <f>ROUND(PSSA3_5101!$F$62,0)</f>
        <v>0</v>
      </c>
      <c r="K46" s="102"/>
      <c r="L46" s="102"/>
      <c r="M46" s="102"/>
      <c r="N46" s="102"/>
      <c r="O46" s="144" t="str">
        <f t="shared" si="7"/>
        <v>--</v>
      </c>
      <c r="P46" s="142"/>
      <c r="Q46" s="285"/>
    </row>
    <row r="47" spans="1:256" ht="15.95" customHeight="1" thickBot="1">
      <c r="A47" s="596" t="s">
        <v>95</v>
      </c>
      <c r="B47" s="616">
        <f>+PSSA3_12002!D9</f>
        <v>12002</v>
      </c>
      <c r="C47" s="128">
        <f>+PSSA3_12002!$D$7</f>
        <v>0</v>
      </c>
      <c r="D47" s="128">
        <f>+PSSA3_12002!$F$3</f>
        <v>0</v>
      </c>
      <c r="E47" s="128" t="e">
        <f>+#REF!</f>
        <v>#REF!</v>
      </c>
      <c r="F47" s="671">
        <f>+PSSA3_12002!$D$24</f>
        <v>0</v>
      </c>
      <c r="G47" s="593">
        <f>+PSSA3_12002!$I$62</f>
        <v>0</v>
      </c>
      <c r="H47" s="593">
        <f>+PSSA3_12002!$H$62</f>
        <v>0</v>
      </c>
      <c r="I47" s="172">
        <f t="shared" si="6"/>
        <v>0</v>
      </c>
      <c r="J47" s="107">
        <f>ROUND(PSSA3_5102!$F$62,0)</f>
        <v>0</v>
      </c>
      <c r="K47" s="102"/>
      <c r="L47" s="102"/>
      <c r="M47" s="102"/>
      <c r="N47" s="102"/>
      <c r="O47" s="144" t="str">
        <f t="shared" si="7"/>
        <v>--</v>
      </c>
      <c r="P47" s="142"/>
      <c r="Q47" s="285"/>
    </row>
    <row r="48" spans="1:256" ht="15.95" customHeight="1" thickBot="1">
      <c r="A48" s="596" t="s">
        <v>92</v>
      </c>
      <c r="B48" s="616">
        <f>+PSSA3_12003!D9</f>
        <v>12003</v>
      </c>
      <c r="C48" s="128">
        <f>+PSSA3_12003!$D$7</f>
        <v>0</v>
      </c>
      <c r="D48" s="128">
        <f>+PSSA3_12003!$F$3</f>
        <v>0</v>
      </c>
      <c r="E48" s="128" t="e">
        <f>+#REF!</f>
        <v>#REF!</v>
      </c>
      <c r="F48" s="671">
        <f>+PSSA3_12003!$D$24</f>
        <v>0</v>
      </c>
      <c r="G48" s="593">
        <f>+PSSA3_12003!$I$62</f>
        <v>0</v>
      </c>
      <c r="H48" s="593">
        <f>+PSSA3_12003!$H$62</f>
        <v>0</v>
      </c>
      <c r="I48" s="172">
        <f t="shared" si="6"/>
        <v>0</v>
      </c>
      <c r="J48" s="107">
        <f>ROUND(PSSA3_4103!$F$62,0)</f>
        <v>0</v>
      </c>
      <c r="K48" s="102"/>
      <c r="L48" s="102"/>
      <c r="M48" s="102"/>
      <c r="N48" s="102"/>
      <c r="O48" s="144" t="str">
        <f t="shared" si="7"/>
        <v>--</v>
      </c>
      <c r="P48" s="142"/>
      <c r="Q48" s="285"/>
    </row>
    <row r="49" spans="1:256" ht="15.95" customHeight="1" thickBot="1">
      <c r="A49" s="596" t="s">
        <v>93</v>
      </c>
      <c r="B49" s="616">
        <f>+PSSA3_13001!D9</f>
        <v>13001</v>
      </c>
      <c r="C49" s="128">
        <f>+PSSA3_13001!$D$7</f>
        <v>0</v>
      </c>
      <c r="D49" s="128">
        <f>+PSSA3_13001!$F$3</f>
        <v>0</v>
      </c>
      <c r="E49" s="128" t="e">
        <f>+#REF!</f>
        <v>#REF!</v>
      </c>
      <c r="F49" s="671">
        <f>+PSSA3_13001!$D$24</f>
        <v>0</v>
      </c>
      <c r="G49" s="593">
        <f>+PSSA3_13001!$I$62</f>
        <v>0</v>
      </c>
      <c r="H49" s="593">
        <f>+PSSA3_13001!$H$62</f>
        <v>0</v>
      </c>
      <c r="I49" s="172">
        <f t="shared" si="6"/>
        <v>0</v>
      </c>
      <c r="J49" s="107">
        <f>ROUND(PSSA3_4104!$F$62,0)</f>
        <v>0</v>
      </c>
      <c r="K49" s="102"/>
      <c r="L49" s="102"/>
      <c r="M49" s="102"/>
      <c r="N49" s="102"/>
      <c r="O49" s="144" t="str">
        <f t="shared" si="7"/>
        <v>--</v>
      </c>
      <c r="P49" s="142"/>
      <c r="Q49" s="285"/>
    </row>
    <row r="50" spans="1:256" ht="15.95" customHeight="1" thickBot="1">
      <c r="A50" s="596" t="s">
        <v>94</v>
      </c>
      <c r="B50" s="616">
        <f>+PSSA3_13002!D9</f>
        <v>13002</v>
      </c>
      <c r="C50" s="128">
        <f>+PSSA3_13002!$D$7</f>
        <v>0</v>
      </c>
      <c r="D50" s="128">
        <f>+PSSA3_13002!$F$3</f>
        <v>0</v>
      </c>
      <c r="E50" s="128" t="e">
        <f>+#REF!</f>
        <v>#REF!</v>
      </c>
      <c r="F50" s="671">
        <f>+PSSA3_13002!$D$24</f>
        <v>0</v>
      </c>
      <c r="G50" s="593">
        <f>+PSSA3_13002!$I$62</f>
        <v>0</v>
      </c>
      <c r="H50" s="593">
        <f>+PSSA3_13002!$H$62</f>
        <v>0</v>
      </c>
      <c r="I50" s="172">
        <f t="shared" si="6"/>
        <v>0</v>
      </c>
      <c r="J50" s="107">
        <f>ROUND(PSSA3_5101!$F$62,0)</f>
        <v>0</v>
      </c>
      <c r="K50" s="102"/>
      <c r="L50" s="102"/>
      <c r="M50" s="102"/>
      <c r="N50" s="102"/>
      <c r="O50" s="144" t="str">
        <f t="shared" si="7"/>
        <v>--</v>
      </c>
      <c r="P50" s="142"/>
      <c r="Q50" s="285"/>
    </row>
    <row r="51" spans="1:256" ht="15.95" customHeight="1" thickBot="1">
      <c r="A51" s="596" t="s">
        <v>95</v>
      </c>
      <c r="B51" s="616">
        <f>+PSSA3_13003!D9</f>
        <v>13003</v>
      </c>
      <c r="C51" s="128">
        <f>+PSSA3_13003!$D$7</f>
        <v>0</v>
      </c>
      <c r="D51" s="128">
        <f>+PSSA3_13003!$F$3</f>
        <v>0</v>
      </c>
      <c r="E51" s="128" t="e">
        <f>+#REF!</f>
        <v>#REF!</v>
      </c>
      <c r="F51" s="671">
        <f>+PSSA3_13003!$D$24</f>
        <v>0</v>
      </c>
      <c r="G51" s="593">
        <f>+PSSA3_13003!$I$62</f>
        <v>0</v>
      </c>
      <c r="H51" s="593">
        <f>+PSSA3_13003!$H$62</f>
        <v>0</v>
      </c>
      <c r="I51" s="172">
        <f t="shared" si="6"/>
        <v>0</v>
      </c>
      <c r="J51" s="107">
        <f>ROUND(PSSA3_5102!$F$62,0)</f>
        <v>0</v>
      </c>
      <c r="K51" s="102"/>
      <c r="L51" s="102"/>
      <c r="M51" s="102"/>
      <c r="N51" s="102"/>
      <c r="O51" s="144" t="str">
        <f t="shared" si="7"/>
        <v>--</v>
      </c>
      <c r="P51" s="288"/>
      <c r="Q51" s="285"/>
    </row>
    <row r="52" spans="1:256" s="128" customFormat="1" ht="15.95" customHeight="1" thickBot="1">
      <c r="A52" s="597" t="s">
        <v>92</v>
      </c>
      <c r="B52" s="616">
        <f>+PSSA3_14001!D9</f>
        <v>14001</v>
      </c>
      <c r="C52" s="128">
        <f>+PSSA3_14001!$D$7</f>
        <v>0</v>
      </c>
      <c r="D52" s="128">
        <f>+PSSA3_14001!$F$3</f>
        <v>0</v>
      </c>
      <c r="E52" s="128" t="e">
        <f>+#REF!</f>
        <v>#REF!</v>
      </c>
      <c r="F52" s="671">
        <f>+PSSA3_14001!$D$24</f>
        <v>0</v>
      </c>
      <c r="G52" s="593">
        <f>+PSSA3_14001!$I$62</f>
        <v>0</v>
      </c>
      <c r="H52" s="593">
        <f>+PSSA3_14001!$H$62</f>
        <v>0</v>
      </c>
      <c r="I52" s="172">
        <f t="shared" si="6"/>
        <v>0</v>
      </c>
      <c r="J52" s="128">
        <f>ROUND(PSSA3_4103!$F$62,0)</f>
        <v>0</v>
      </c>
      <c r="K52" s="102"/>
      <c r="L52" s="102"/>
      <c r="M52" s="102"/>
      <c r="N52" s="102"/>
      <c r="O52" s="144" t="str">
        <f t="shared" si="7"/>
        <v>--</v>
      </c>
      <c r="P52" s="598"/>
      <c r="Q52" s="287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70"/>
      <c r="IV52" s="70"/>
    </row>
    <row r="53" spans="1:256" ht="15.95" customHeight="1" thickBot="1">
      <c r="A53" s="596" t="s">
        <v>93</v>
      </c>
      <c r="B53" s="616">
        <f>+PSSA3_14002!D9</f>
        <v>14002</v>
      </c>
      <c r="C53" s="128">
        <f>+PSSA3_14002!$D$7</f>
        <v>0</v>
      </c>
      <c r="D53" s="128">
        <f>+PSSA3_14002!$F$3</f>
        <v>0</v>
      </c>
      <c r="E53" s="128" t="e">
        <f>+#REF!</f>
        <v>#REF!</v>
      </c>
      <c r="F53" s="671">
        <f>+PSSA3_14002!$D$24</f>
        <v>0</v>
      </c>
      <c r="G53" s="593">
        <f>+PSSA3_14002!$I$62</f>
        <v>0</v>
      </c>
      <c r="H53" s="593">
        <f>+PSSA3_14002!$H$62</f>
        <v>0</v>
      </c>
      <c r="I53" s="172">
        <f t="shared" si="6"/>
        <v>0</v>
      </c>
      <c r="J53" s="107">
        <f>ROUND(PSSA3_4104!$F$62,0)</f>
        <v>0</v>
      </c>
      <c r="K53" s="102"/>
      <c r="L53" s="102"/>
      <c r="M53" s="102"/>
      <c r="N53" s="102"/>
      <c r="O53" s="144" t="str">
        <f t="shared" si="7"/>
        <v>--</v>
      </c>
      <c r="P53" s="142"/>
      <c r="Q53" s="285"/>
    </row>
    <row r="54" spans="1:256" ht="15.95" customHeight="1" thickBot="1">
      <c r="A54" s="596" t="s">
        <v>94</v>
      </c>
      <c r="B54" s="616">
        <f>+PSSA3_14003!D9</f>
        <v>14003</v>
      </c>
      <c r="C54" s="128">
        <f>+PSSA3_14003!$D$7</f>
        <v>0</v>
      </c>
      <c r="D54" s="128">
        <f>+PSSA3_14003!$F$3</f>
        <v>0</v>
      </c>
      <c r="E54" s="128" t="e">
        <f>+#REF!</f>
        <v>#REF!</v>
      </c>
      <c r="F54" s="671">
        <f>+PSSA3_14003!$D$24</f>
        <v>0</v>
      </c>
      <c r="G54" s="593">
        <f>+PSSA3_14003!$I$62</f>
        <v>0</v>
      </c>
      <c r="H54" s="593">
        <f>+PSSA3_14003!$H$62</f>
        <v>0</v>
      </c>
      <c r="I54" s="172">
        <f t="shared" si="6"/>
        <v>0</v>
      </c>
      <c r="J54" s="107">
        <f>ROUND(PSSA3_5101!$F$62,0)</f>
        <v>0</v>
      </c>
      <c r="K54" s="102"/>
      <c r="L54" s="102"/>
      <c r="M54" s="102"/>
      <c r="N54" s="102"/>
      <c r="O54" s="144" t="str">
        <f t="shared" si="7"/>
        <v>--</v>
      </c>
      <c r="P54" s="142"/>
      <c r="Q54" s="285"/>
    </row>
    <row r="55" spans="1:256" ht="15.95" customHeight="1" thickBot="1">
      <c r="A55" s="596" t="s">
        <v>95</v>
      </c>
      <c r="B55" s="616">
        <f>+PSSA3_15001!D9</f>
        <v>15001</v>
      </c>
      <c r="C55" s="128">
        <f>+PSSA3_15001!$D$7</f>
        <v>0</v>
      </c>
      <c r="D55" s="128">
        <f>+PSSA3_15001!$F$3</f>
        <v>0</v>
      </c>
      <c r="E55" s="128" t="e">
        <f>+#REF!</f>
        <v>#REF!</v>
      </c>
      <c r="F55" s="671">
        <f>+PSSA3_15001!$D$24</f>
        <v>0</v>
      </c>
      <c r="G55" s="593">
        <f>+PSSA3_15001!$I$62</f>
        <v>0</v>
      </c>
      <c r="H55" s="593">
        <f>+PSSA3_15001!$H$62</f>
        <v>0</v>
      </c>
      <c r="I55" s="172">
        <f t="shared" si="6"/>
        <v>0</v>
      </c>
      <c r="J55" s="107">
        <f>ROUND(PSSA3_5102!$F$62,0)</f>
        <v>0</v>
      </c>
      <c r="K55" s="102"/>
      <c r="L55" s="102"/>
      <c r="M55" s="102"/>
      <c r="N55" s="102"/>
      <c r="O55" s="144" t="str">
        <f t="shared" si="7"/>
        <v>--</v>
      </c>
      <c r="P55" s="142"/>
      <c r="Q55" s="285"/>
    </row>
    <row r="56" spans="1:256" ht="15.95" customHeight="1" thickBot="1">
      <c r="A56" s="596" t="s">
        <v>92</v>
      </c>
      <c r="B56" s="616">
        <f>+PSSA3_15002!D9</f>
        <v>15002</v>
      </c>
      <c r="C56" s="128">
        <f>+PSSA3_15002!$D$7</f>
        <v>0</v>
      </c>
      <c r="D56" s="128">
        <f>+PSSA3_15002!$F$3</f>
        <v>0</v>
      </c>
      <c r="E56" s="128" t="e">
        <f>+#REF!</f>
        <v>#REF!</v>
      </c>
      <c r="F56" s="671">
        <f>+PSSA3_15002!$D$24</f>
        <v>0</v>
      </c>
      <c r="G56" s="593">
        <f>+PSSA3_15002!$I$62</f>
        <v>0</v>
      </c>
      <c r="H56" s="593">
        <f>+PSSA3_15002!$H$62</f>
        <v>0</v>
      </c>
      <c r="I56" s="172">
        <f t="shared" si="6"/>
        <v>0</v>
      </c>
      <c r="J56" s="107">
        <f>ROUND(PSSA3_4103!$F$62,0)</f>
        <v>0</v>
      </c>
      <c r="K56" s="102"/>
      <c r="L56" s="102"/>
      <c r="M56" s="102"/>
      <c r="N56" s="102"/>
      <c r="O56" s="144" t="str">
        <f t="shared" si="7"/>
        <v>--</v>
      </c>
      <c r="P56" s="142"/>
      <c r="Q56" s="285"/>
    </row>
    <row r="57" spans="1:256" ht="15.95" customHeight="1" thickBot="1">
      <c r="A57" s="596" t="s">
        <v>93</v>
      </c>
      <c r="B57" s="618">
        <f>+PSSA3_15003!D9</f>
        <v>15003</v>
      </c>
      <c r="C57" s="128">
        <f>+PSSA3_15003!$D$7</f>
        <v>0</v>
      </c>
      <c r="D57" s="128">
        <f>+PSSA3_15003!$F$3</f>
        <v>0</v>
      </c>
      <c r="E57" s="128" t="e">
        <f>+#REF!</f>
        <v>#REF!</v>
      </c>
      <c r="F57" s="671">
        <f>+PSSA3_15003!$D$24</f>
        <v>0</v>
      </c>
      <c r="G57" s="593">
        <f>+PSSA3_15003!$I$62</f>
        <v>0</v>
      </c>
      <c r="H57" s="593">
        <f>+PSSA3_15003!$H$62</f>
        <v>0</v>
      </c>
      <c r="I57" s="172">
        <f t="shared" si="6"/>
        <v>0</v>
      </c>
      <c r="J57" s="107">
        <f>ROUND(PSSA3_4104!$F$62,0)</f>
        <v>0</v>
      </c>
      <c r="K57" s="102"/>
      <c r="L57" s="102"/>
      <c r="M57" s="102"/>
      <c r="N57" s="102"/>
      <c r="O57" s="144" t="str">
        <f t="shared" si="7"/>
        <v>--</v>
      </c>
      <c r="P57" s="142"/>
      <c r="Q57" s="285"/>
    </row>
    <row r="58" spans="1:256" ht="15.95" customHeight="1" thickBot="1">
      <c r="A58" s="596" t="s">
        <v>94</v>
      </c>
      <c r="B58" s="616">
        <f>+PSSA3_16001!D9</f>
        <v>16001</v>
      </c>
      <c r="C58" s="128">
        <f>+PSSA3_16001!$D$7</f>
        <v>0</v>
      </c>
      <c r="D58" s="128">
        <f>+PSSA3_16001!$F$3</f>
        <v>0</v>
      </c>
      <c r="E58" s="128" t="e">
        <f>+#REF!</f>
        <v>#REF!</v>
      </c>
      <c r="F58" s="671">
        <f>+PSSA3_16001!$D$24</f>
        <v>0</v>
      </c>
      <c r="G58" s="593">
        <f>+PSSA3_16001!$I$62</f>
        <v>0</v>
      </c>
      <c r="H58" s="593">
        <f>+PSSA3_16001!$H$62</f>
        <v>0</v>
      </c>
      <c r="I58" s="172">
        <f t="shared" si="6"/>
        <v>0</v>
      </c>
      <c r="J58" s="107">
        <f>ROUND(PSSA3_5101!$F$62,0)</f>
        <v>0</v>
      </c>
      <c r="K58" s="102"/>
      <c r="L58" s="102"/>
      <c r="M58" s="102"/>
      <c r="N58" s="102"/>
      <c r="O58" s="144" t="str">
        <f t="shared" si="7"/>
        <v>--</v>
      </c>
      <c r="P58" s="142"/>
      <c r="Q58" s="285"/>
    </row>
    <row r="59" spans="1:256" ht="15.95" customHeight="1" thickBot="1">
      <c r="A59" s="596" t="s">
        <v>95</v>
      </c>
      <c r="B59" s="616">
        <f>+PSSA3_16002!D9</f>
        <v>16002</v>
      </c>
      <c r="C59" s="128">
        <f>+PSSA3_16002!$D$7</f>
        <v>0</v>
      </c>
      <c r="D59" s="128">
        <f>+PSSA3_16002!$F$3</f>
        <v>0</v>
      </c>
      <c r="E59" s="128" t="e">
        <f>+#REF!</f>
        <v>#REF!</v>
      </c>
      <c r="F59" s="671">
        <f>+PSSA3_16002!$D$24</f>
        <v>0</v>
      </c>
      <c r="G59" s="593">
        <f>+PSSA3_16002!$I$62</f>
        <v>0</v>
      </c>
      <c r="H59" s="593">
        <f>+PSSA3_16002!$H$62</f>
        <v>0</v>
      </c>
      <c r="I59" s="172">
        <f t="shared" si="6"/>
        <v>0</v>
      </c>
      <c r="J59" s="107">
        <f>ROUND(PSSA3_5102!$F$62,0)</f>
        <v>0</v>
      </c>
      <c r="K59" s="102"/>
      <c r="L59" s="102"/>
      <c r="M59" s="102"/>
      <c r="N59" s="102"/>
      <c r="O59" s="144" t="str">
        <f t="shared" si="7"/>
        <v>--</v>
      </c>
      <c r="P59" s="288"/>
      <c r="Q59" s="285"/>
    </row>
    <row r="60" spans="1:256" s="128" customFormat="1" ht="15.95" customHeight="1" thickBot="1">
      <c r="A60" s="597" t="s">
        <v>92</v>
      </c>
      <c r="B60" s="616">
        <f>+PSSA3_16003!D9</f>
        <v>16003</v>
      </c>
      <c r="C60" s="128">
        <f>+PSSA3_16003!$D$7</f>
        <v>0</v>
      </c>
      <c r="D60" s="128">
        <f>+PSSA3_16003!$F$3</f>
        <v>0</v>
      </c>
      <c r="E60" s="128" t="e">
        <f>+#REF!</f>
        <v>#REF!</v>
      </c>
      <c r="F60" s="671">
        <f>+PSSA3_16003!$D$24</f>
        <v>0</v>
      </c>
      <c r="G60" s="593">
        <f>+PSSA3_16003!$I$62</f>
        <v>0</v>
      </c>
      <c r="H60" s="593">
        <f>+PSSA3_16003!$H$62</f>
        <v>0</v>
      </c>
      <c r="I60" s="172">
        <f t="shared" si="6"/>
        <v>0</v>
      </c>
      <c r="J60" s="128">
        <f>ROUND(PSSA3_4103!$F$62,0)</f>
        <v>0</v>
      </c>
      <c r="K60" s="102"/>
      <c r="L60" s="102"/>
      <c r="M60" s="102"/>
      <c r="N60" s="102"/>
      <c r="O60" s="144" t="str">
        <f t="shared" si="7"/>
        <v>--</v>
      </c>
      <c r="P60" s="598"/>
      <c r="Q60" s="287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</row>
    <row r="61" spans="1:256" ht="15.95" customHeight="1" thickBot="1">
      <c r="A61" s="596" t="s">
        <v>93</v>
      </c>
      <c r="B61" s="616">
        <f>+PSSA3_17001!D9</f>
        <v>17001</v>
      </c>
      <c r="C61" s="128">
        <f>+PSSA3_17001!$D$7</f>
        <v>0</v>
      </c>
      <c r="D61" s="128">
        <f>+PSSA3_17001!$F$3</f>
        <v>0</v>
      </c>
      <c r="E61" s="128" t="e">
        <f>+#REF!</f>
        <v>#REF!</v>
      </c>
      <c r="F61" s="671">
        <f>+PSSA3_17001!$D$24</f>
        <v>0</v>
      </c>
      <c r="G61" s="593">
        <f>+PSSA3_17001!$I$62</f>
        <v>0</v>
      </c>
      <c r="H61" s="593">
        <f>+PSSA3_17001!$H$62</f>
        <v>0</v>
      </c>
      <c r="I61" s="172">
        <f t="shared" si="6"/>
        <v>0</v>
      </c>
      <c r="J61" s="107">
        <f>ROUND(PSSA3_4104!$F$62,0)</f>
        <v>0</v>
      </c>
      <c r="K61" s="102"/>
      <c r="L61" s="102"/>
      <c r="M61" s="102"/>
      <c r="N61" s="102"/>
      <c r="O61" s="144" t="str">
        <f t="shared" si="7"/>
        <v>--</v>
      </c>
      <c r="P61" s="142"/>
      <c r="Q61" s="285"/>
    </row>
    <row r="62" spans="1:256" ht="15.95" customHeight="1" thickBot="1">
      <c r="A62" s="596" t="s">
        <v>94</v>
      </c>
      <c r="B62" s="616">
        <f>+PSSA3_17002!D9</f>
        <v>17002</v>
      </c>
      <c r="C62" s="128">
        <f>+PSSA3_17002!$D$7</f>
        <v>0</v>
      </c>
      <c r="D62" s="128">
        <f>+PSSA3_17002!$F$3</f>
        <v>0</v>
      </c>
      <c r="E62" s="128" t="e">
        <f>+#REF!</f>
        <v>#REF!</v>
      </c>
      <c r="F62" s="671">
        <f>+PSSA3_17002!$D$24</f>
        <v>0</v>
      </c>
      <c r="G62" s="593">
        <f>+PSSA3_17002!$I$62</f>
        <v>0</v>
      </c>
      <c r="H62" s="593">
        <f>+PSSA3_17002!$H$62</f>
        <v>0</v>
      </c>
      <c r="I62" s="172">
        <f t="shared" si="6"/>
        <v>0</v>
      </c>
      <c r="J62" s="107">
        <f>ROUND(PSSA3_5101!$F$62,0)</f>
        <v>0</v>
      </c>
      <c r="K62" s="102"/>
      <c r="L62" s="102"/>
      <c r="M62" s="102"/>
      <c r="N62" s="102"/>
      <c r="O62" s="144" t="str">
        <f t="shared" si="7"/>
        <v>--</v>
      </c>
      <c r="P62" s="142"/>
      <c r="Q62" s="285"/>
    </row>
    <row r="63" spans="1:256" ht="15.95" customHeight="1" thickBot="1">
      <c r="A63" s="596" t="s">
        <v>95</v>
      </c>
      <c r="B63" s="616">
        <f>+PSSA3_17003!D9</f>
        <v>17003</v>
      </c>
      <c r="C63" s="128">
        <f>+PSSA3_17003!$D$7</f>
        <v>0</v>
      </c>
      <c r="D63" s="128">
        <f>+PSSA3_17003!$F$3</f>
        <v>0</v>
      </c>
      <c r="E63" s="128" t="e">
        <f>+#REF!</f>
        <v>#REF!</v>
      </c>
      <c r="F63" s="671">
        <f>+PSSA3_17003!$D$24</f>
        <v>0</v>
      </c>
      <c r="G63" s="593">
        <f>+PSSA3_17003!$I$62</f>
        <v>0</v>
      </c>
      <c r="H63" s="593">
        <f>+PSSA3_17003!$H$62</f>
        <v>0</v>
      </c>
      <c r="I63" s="172">
        <f t="shared" si="6"/>
        <v>0</v>
      </c>
      <c r="J63" s="107">
        <f>ROUND(PSSA3_5102!$F$62,0)</f>
        <v>0</v>
      </c>
      <c r="K63" s="102"/>
      <c r="L63" s="102"/>
      <c r="M63" s="102"/>
      <c r="N63" s="102"/>
      <c r="O63" s="144" t="str">
        <f t="shared" si="7"/>
        <v>--</v>
      </c>
      <c r="P63" s="142"/>
      <c r="Q63" s="285"/>
    </row>
    <row r="64" spans="1:256" ht="15.95" customHeight="1" thickBot="1">
      <c r="A64" s="596" t="s">
        <v>92</v>
      </c>
      <c r="B64" s="616">
        <f>+PSSA3_18001!D9</f>
        <v>18001</v>
      </c>
      <c r="C64" s="128">
        <f>+PSSA3_18001!$D$7</f>
        <v>0</v>
      </c>
      <c r="D64" s="128">
        <f>+PSSA3_18001!$F$3</f>
        <v>0</v>
      </c>
      <c r="E64" s="128" t="e">
        <f>+#REF!</f>
        <v>#REF!</v>
      </c>
      <c r="F64" s="671">
        <f>+PSSA3_18001!$D$24</f>
        <v>0</v>
      </c>
      <c r="G64" s="593">
        <f>+PSSA3_18001!$I$62</f>
        <v>0</v>
      </c>
      <c r="H64" s="593">
        <f>+PSSA3_18001!$H$62</f>
        <v>0</v>
      </c>
      <c r="I64" s="172">
        <f t="shared" si="6"/>
        <v>0</v>
      </c>
      <c r="J64" s="107">
        <f>ROUND(PSSA3_4103!$F$62,0)</f>
        <v>0</v>
      </c>
      <c r="K64" s="102"/>
      <c r="L64" s="102"/>
      <c r="M64" s="102"/>
      <c r="N64" s="102"/>
      <c r="O64" s="144" t="str">
        <f t="shared" si="7"/>
        <v>--</v>
      </c>
      <c r="P64" s="142"/>
      <c r="Q64" s="285"/>
    </row>
    <row r="65" spans="1:256" ht="15.95" customHeight="1" thickBot="1">
      <c r="A65" s="596" t="s">
        <v>93</v>
      </c>
      <c r="B65" s="616">
        <f>+PSSA3_18002!D9</f>
        <v>18002</v>
      </c>
      <c r="C65" s="128">
        <f>+PSSA3_18002!$D$7</f>
        <v>0</v>
      </c>
      <c r="D65" s="128">
        <f>+PSSA3_18002!$F$3</f>
        <v>0</v>
      </c>
      <c r="E65" s="128" t="e">
        <f>+#REF!</f>
        <v>#REF!</v>
      </c>
      <c r="F65" s="671">
        <f>+PSSA3_18002!$D$24</f>
        <v>0</v>
      </c>
      <c r="G65" s="593">
        <f>+PSSA3_18002!$I$62</f>
        <v>0</v>
      </c>
      <c r="H65" s="593">
        <f>+PSSA3_18002!$H$62</f>
        <v>0</v>
      </c>
      <c r="I65" s="172">
        <f t="shared" si="6"/>
        <v>0</v>
      </c>
      <c r="J65" s="107">
        <f>ROUND(PSSA3_4104!$F$62,0)</f>
        <v>0</v>
      </c>
      <c r="K65" s="102"/>
      <c r="L65" s="102"/>
      <c r="M65" s="102"/>
      <c r="N65" s="102"/>
      <c r="O65" s="144" t="str">
        <f t="shared" si="7"/>
        <v>--</v>
      </c>
      <c r="P65" s="142"/>
      <c r="Q65" s="285"/>
    </row>
    <row r="66" spans="1:256" ht="15.95" customHeight="1" thickBot="1">
      <c r="A66" s="596" t="s">
        <v>94</v>
      </c>
      <c r="B66" s="616">
        <f>+PSSA3_18003!D9</f>
        <v>18003</v>
      </c>
      <c r="C66" s="128">
        <f>+PSSA3_18003!$D$7</f>
        <v>0</v>
      </c>
      <c r="D66" s="128">
        <f>+PSSA3_18003!$F$3</f>
        <v>0</v>
      </c>
      <c r="E66" s="128" t="e">
        <f>+#REF!</f>
        <v>#REF!</v>
      </c>
      <c r="F66" s="671">
        <f>+PSSA3_18003!$D$24</f>
        <v>0</v>
      </c>
      <c r="G66" s="593">
        <f>+PSSA3_18003!$I$62</f>
        <v>0</v>
      </c>
      <c r="H66" s="593">
        <f>+PSSA3_18003!$H$62</f>
        <v>0</v>
      </c>
      <c r="I66" s="172">
        <f t="shared" si="6"/>
        <v>0</v>
      </c>
      <c r="J66" s="107">
        <f>ROUND(PSSA3_5101!$F$62,0)</f>
        <v>0</v>
      </c>
      <c r="K66" s="102"/>
      <c r="L66" s="102"/>
      <c r="M66" s="102"/>
      <c r="N66" s="102"/>
      <c r="O66" s="144" t="str">
        <f t="shared" si="7"/>
        <v>--</v>
      </c>
      <c r="P66" s="142"/>
      <c r="Q66" s="285"/>
    </row>
    <row r="67" spans="1:256" ht="15.95" customHeight="1" thickBot="1">
      <c r="A67" s="596" t="s">
        <v>95</v>
      </c>
      <c r="B67" s="616">
        <f>+PSSA3_19001!D9</f>
        <v>19001</v>
      </c>
      <c r="C67" s="128">
        <f>+PSSA3_19001!$D$7</f>
        <v>0</v>
      </c>
      <c r="D67" s="128">
        <f>+PSSA3_19001!$F$3</f>
        <v>0</v>
      </c>
      <c r="E67" s="128" t="e">
        <f>+#REF!</f>
        <v>#REF!</v>
      </c>
      <c r="F67" s="671">
        <f>+PSSA3_19001!$D$24</f>
        <v>0</v>
      </c>
      <c r="G67" s="593">
        <f>+PSSA3_19001!$I$62</f>
        <v>0</v>
      </c>
      <c r="H67" s="593">
        <f>+PSSA3_19001!$H$62</f>
        <v>0</v>
      </c>
      <c r="I67" s="172">
        <f t="shared" si="6"/>
        <v>0</v>
      </c>
      <c r="J67" s="107">
        <f>ROUND(PSSA3_5102!$F$62,0)</f>
        <v>0</v>
      </c>
      <c r="K67" s="102"/>
      <c r="L67" s="102"/>
      <c r="M67" s="102"/>
      <c r="N67" s="102"/>
      <c r="O67" s="144" t="str">
        <f t="shared" si="7"/>
        <v>--</v>
      </c>
      <c r="P67" s="288"/>
      <c r="Q67" s="285"/>
    </row>
    <row r="68" spans="1:256" s="128" customFormat="1" ht="15.95" customHeight="1" thickBot="1">
      <c r="A68" s="597" t="s">
        <v>92</v>
      </c>
      <c r="B68" s="616">
        <f>+PSSA3_19002!D9</f>
        <v>19002</v>
      </c>
      <c r="C68" s="128">
        <f>+PSSA3_19002!$D$7</f>
        <v>0</v>
      </c>
      <c r="D68" s="128">
        <f>+PSSA3_19002!$F$3</f>
        <v>0</v>
      </c>
      <c r="E68" s="128" t="e">
        <f>+#REF!</f>
        <v>#REF!</v>
      </c>
      <c r="F68" s="671">
        <f>+PSSA3_19002!$D$24</f>
        <v>0</v>
      </c>
      <c r="G68" s="593">
        <f>+PSSA3_19002!$I$62</f>
        <v>0</v>
      </c>
      <c r="H68" s="593">
        <f>+PSSA3_19002!$H$62</f>
        <v>0</v>
      </c>
      <c r="I68" s="172">
        <f t="shared" si="6"/>
        <v>0</v>
      </c>
      <c r="J68" s="128">
        <f>ROUND(PSSA3_4103!$F$62,0)</f>
        <v>0</v>
      </c>
      <c r="K68" s="102"/>
      <c r="L68" s="102"/>
      <c r="M68" s="102"/>
      <c r="N68" s="102"/>
      <c r="O68" s="144" t="str">
        <f t="shared" si="7"/>
        <v>--</v>
      </c>
      <c r="P68" s="598"/>
      <c r="Q68" s="287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  <c r="FJ68" s="70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70"/>
      <c r="FY68" s="70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70"/>
      <c r="GN68" s="70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70"/>
      <c r="HC68" s="70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70"/>
      <c r="HR68" s="70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70"/>
      <c r="IG68" s="70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70"/>
      <c r="IV68" s="70"/>
    </row>
    <row r="69" spans="1:256" ht="15.95" customHeight="1" thickBot="1">
      <c r="A69" s="596" t="s">
        <v>93</v>
      </c>
      <c r="B69" s="616">
        <f>+PSSA3_19003!D9</f>
        <v>19003</v>
      </c>
      <c r="C69" s="128">
        <f>+PSSA3_19003!$D$7</f>
        <v>0</v>
      </c>
      <c r="D69" s="128">
        <f>+PSSA3_19003!$F$3</f>
        <v>0</v>
      </c>
      <c r="E69" s="128" t="e">
        <f>+#REF!</f>
        <v>#REF!</v>
      </c>
      <c r="F69" s="671">
        <f>+PSSA3_19003!$D$24</f>
        <v>0</v>
      </c>
      <c r="G69" s="593">
        <f>+PSSA3_19003!$I$62</f>
        <v>0</v>
      </c>
      <c r="H69" s="593">
        <f>+PSSA3_19003!$H$62</f>
        <v>0</v>
      </c>
      <c r="I69" s="172">
        <f t="shared" si="6"/>
        <v>0</v>
      </c>
      <c r="J69" s="107">
        <f>ROUND(PSSA3_4104!$F$62,0)</f>
        <v>0</v>
      </c>
      <c r="K69" s="102"/>
      <c r="L69" s="102"/>
      <c r="M69" s="102"/>
      <c r="N69" s="102"/>
      <c r="O69" s="144" t="str">
        <f t="shared" si="7"/>
        <v>--</v>
      </c>
      <c r="P69" s="142"/>
      <c r="Q69" s="285"/>
    </row>
    <row r="70" spans="1:256" ht="15.95" customHeight="1" thickBot="1">
      <c r="A70" s="596" t="s">
        <v>94</v>
      </c>
      <c r="B70" s="616">
        <f>+PSSA3_20001!D9</f>
        <v>20001</v>
      </c>
      <c r="C70" s="128">
        <f>+PSSA3_20001!$D$7</f>
        <v>0</v>
      </c>
      <c r="D70" s="128">
        <f>+PSSA3_20001!$F$3</f>
        <v>0</v>
      </c>
      <c r="E70" s="128" t="e">
        <f>+#REF!</f>
        <v>#REF!</v>
      </c>
      <c r="F70" s="671">
        <f>+PSSA3_20001!$D$24</f>
        <v>0</v>
      </c>
      <c r="G70" s="593">
        <f>+PSSA3_20001!$I$62</f>
        <v>0</v>
      </c>
      <c r="H70" s="593">
        <f>+PSSA3_20001!$H$62</f>
        <v>0</v>
      </c>
      <c r="I70" s="172">
        <f t="shared" si="6"/>
        <v>0</v>
      </c>
      <c r="J70" s="107">
        <f>ROUND(PSSA3_5101!$F$62,0)</f>
        <v>0</v>
      </c>
      <c r="K70" s="102"/>
      <c r="L70" s="102"/>
      <c r="M70" s="102"/>
      <c r="N70" s="102"/>
      <c r="O70" s="144" t="str">
        <f t="shared" si="7"/>
        <v>--</v>
      </c>
      <c r="P70" s="142"/>
      <c r="Q70" s="285"/>
    </row>
    <row r="71" spans="1:256" ht="15.95" customHeight="1" thickBot="1">
      <c r="A71" s="596" t="s">
        <v>95</v>
      </c>
      <c r="B71" s="616">
        <f>+PSSA3_20002!D9</f>
        <v>20002</v>
      </c>
      <c r="C71" s="128">
        <f>+PSSA3_20002!$D$7</f>
        <v>0</v>
      </c>
      <c r="D71" s="128">
        <f>+PSSA3_20002!$F$3</f>
        <v>0</v>
      </c>
      <c r="E71" s="128" t="e">
        <f>+#REF!</f>
        <v>#REF!</v>
      </c>
      <c r="F71" s="671">
        <f>+PSSA3_20002!$D$24</f>
        <v>0</v>
      </c>
      <c r="G71" s="593">
        <f>+PSSA3_20002!$I$62</f>
        <v>0</v>
      </c>
      <c r="H71" s="593">
        <f>+PSSA3_20002!$H$62</f>
        <v>0</v>
      </c>
      <c r="I71" s="172">
        <f t="shared" si="6"/>
        <v>0</v>
      </c>
      <c r="J71" s="107">
        <f>ROUND(PSSA3_5102!$F$62,0)</f>
        <v>0</v>
      </c>
      <c r="K71" s="102"/>
      <c r="L71" s="102"/>
      <c r="M71" s="102"/>
      <c r="N71" s="102"/>
      <c r="O71" s="144" t="str">
        <f t="shared" si="7"/>
        <v>--</v>
      </c>
      <c r="P71" s="142"/>
      <c r="Q71" s="285"/>
    </row>
    <row r="72" spans="1:256" ht="15.95" customHeight="1" thickBot="1">
      <c r="A72" s="596" t="s">
        <v>92</v>
      </c>
      <c r="B72" s="618">
        <f>+PSSA3_20003!D9</f>
        <v>20003</v>
      </c>
      <c r="C72" s="129">
        <f>+PSSA3_20003!$D$7</f>
        <v>0</v>
      </c>
      <c r="D72" s="129">
        <f>+PSSA3_20003!$F$3</f>
        <v>0</v>
      </c>
      <c r="E72" s="129" t="e">
        <f>+#REF!</f>
        <v>#REF!</v>
      </c>
      <c r="F72" s="672">
        <f>+PSSA3_20003!$D$24</f>
        <v>0</v>
      </c>
      <c r="G72" s="594">
        <f>+PSSA3_20003!$I$62</f>
        <v>0</v>
      </c>
      <c r="H72" s="594">
        <f>+PSSA3_20003!$H$62</f>
        <v>0</v>
      </c>
      <c r="I72" s="173">
        <f t="shared" si="6"/>
        <v>0</v>
      </c>
      <c r="J72" s="108">
        <f>ROUND(PSSA3_4103!$F$62,0)</f>
        <v>0</v>
      </c>
      <c r="K72" s="109"/>
      <c r="L72" s="109"/>
      <c r="M72" s="109"/>
      <c r="N72" s="109"/>
      <c r="O72" s="145" t="str">
        <f t="shared" si="7"/>
        <v>--</v>
      </c>
      <c r="P72" s="142"/>
      <c r="Q72" s="285"/>
    </row>
    <row r="73" spans="1:256">
      <c r="F73" s="603">
        <f t="shared" ref="F73:H73" si="8">SUM(F4:F72)</f>
        <v>0</v>
      </c>
      <c r="G73" s="603">
        <f t="shared" si="8"/>
        <v>0</v>
      </c>
      <c r="H73" s="603">
        <f t="shared" si="8"/>
        <v>0</v>
      </c>
      <c r="I73" s="603">
        <f>SUM(I4:I72)</f>
        <v>0</v>
      </c>
    </row>
  </sheetData>
  <sheetProtection password="DDCB" sheet="1" objects="1" scenarios="1"/>
  <mergeCells count="2">
    <mergeCell ref="B2:P2"/>
    <mergeCell ref="R6:R8"/>
  </mergeCells>
  <phoneticPr fontId="0" type="noConversion"/>
  <hyperlinks>
    <hyperlink ref="A4" location="WP1100!Area_stampa" display="WP1100!Area_stampa"/>
    <hyperlink ref="A5" location="WP1200!Area_stampa" display="WP1200!Area_stampa"/>
    <hyperlink ref="A6" location="WP1300!Area_stampa" display="WP1300!Area_stampa"/>
    <hyperlink ref="A7" location="WP1400!Area_stampa" display="WP1400!Area_stampa"/>
    <hyperlink ref="A8" location="WP1500!Area_stampa" display="WP1500!Area_stampa"/>
    <hyperlink ref="A9" location="WP2100!Area_stampa" display="WP2100!Area_stampa"/>
    <hyperlink ref="A10" location="WP2210!Area_stampa" display="WP2210!Area_stampa"/>
    <hyperlink ref="A11" location="WP2220!Area_stampa" display="WP2220!Area_stampa"/>
    <hyperlink ref="A12" location="WP2230!Area_stampa" display="WP2230!Area_stampa"/>
    <hyperlink ref="A13" location="WP2240!Area_stampa" display="WP2240!Area_stampa"/>
    <hyperlink ref="A14" location="WP2300!Area_stampa" display="WP2300!Area_stampa"/>
    <hyperlink ref="A15" location="WP2400!Area_stampa" display="WP2400!Area_stampa"/>
    <hyperlink ref="A16" location="WP3100!Area_stampa" display="WP3100!Area_stampa"/>
    <hyperlink ref="A17" location="WP3210!Area_stampa" display="WP3210!Area_stampa"/>
    <hyperlink ref="A18" location="WP3220!Area_stampa" display="WP3220!Area_stampa"/>
    <hyperlink ref="A19" location="WP3230!Area_stampa" display="WP3230!Area_stampa"/>
    <hyperlink ref="A20" location="WP3240!Area_stampa" display="WP3240!Area_stampa"/>
    <hyperlink ref="A21" location="WP3300!Area_stampa" display="WP3300!Area_stampa"/>
    <hyperlink ref="A22" location="WP3220!Area_stampa" display="WP3220!Area_stampa"/>
    <hyperlink ref="A23" location="WP3230!Area_stampa" display="WP3230!Area_stampa"/>
    <hyperlink ref="A24" location="WP3240!Area_stampa" display="WP3240!Area_stampa"/>
    <hyperlink ref="A25" location="WP3300!Area_stampa" display="WP3300!Area_stampa"/>
    <hyperlink ref="A26" location="WP3240!Area_stampa" display="WP3240!Area_stampa"/>
    <hyperlink ref="A27" location="WP3300!Area_stampa" display="WP3300!Area_stampa"/>
    <hyperlink ref="A28" location="WP3220!Area_stampa" display="WP3220!Area_stampa"/>
    <hyperlink ref="A29" location="WP3230!Area_stampa" display="WP3230!Area_stampa"/>
    <hyperlink ref="A30" location="WP3240!Area_stampa" display="WP3240!Area_stampa"/>
    <hyperlink ref="A31" location="WP3300!Area_stampa" display="WP3300!Area_stampa"/>
    <hyperlink ref="A32" location="WP3220!Area_stampa" display="WP3220!Area_stampa"/>
    <hyperlink ref="A33" location="WP3230!Area_stampa" display="WP3230!Area_stampa"/>
    <hyperlink ref="A34" location="WP3240!Area_stampa" display="WP3240!Area_stampa"/>
    <hyperlink ref="A35" location="WP3300!Area_stampa" display="WP3300!Area_stampa"/>
    <hyperlink ref="A36" location="WP3220!Area_stampa" display="WP3220!Area_stampa"/>
    <hyperlink ref="A37" location="WP3230!Area_stampa" display="WP3230!Area_stampa"/>
    <hyperlink ref="A38" location="WP3240!Area_stampa" display="WP3240!Area_stampa"/>
    <hyperlink ref="A39" location="WP3300!Area_stampa" display="WP3300!Area_stampa"/>
    <hyperlink ref="A40" location="WP3220!Area_stampa" display="WP3220!Area_stampa"/>
    <hyperlink ref="A41" location="WP3230!Area_stampa" display="WP3230!Area_stampa"/>
    <hyperlink ref="A42" location="WP3240!Area_stampa" display="WP3240!Area_stampa"/>
    <hyperlink ref="A43" location="WP3300!Area_stampa" display="WP3300!Area_stampa"/>
    <hyperlink ref="A44" location="WP3220!Area_stampa" display="WP3220!Area_stampa"/>
    <hyperlink ref="A45" location="WP3230!Area_stampa" display="WP3230!Area_stampa"/>
    <hyperlink ref="A46" location="WP3240!Area_stampa" display="WP3240!Area_stampa"/>
    <hyperlink ref="A47" location="WP3300!Area_stampa" display="WP3300!Area_stampa"/>
    <hyperlink ref="A48" location="WP3220!Area_stampa" display="WP3220!Area_stampa"/>
    <hyperlink ref="A49" location="WP3230!Area_stampa" display="WP3230!Area_stampa"/>
    <hyperlink ref="A50" location="WP3240!Area_stampa" display="WP3240!Area_stampa"/>
    <hyperlink ref="A51" location="WP3300!Area_stampa" display="WP3300!Area_stampa"/>
    <hyperlink ref="A52" location="WP3220!Area_stampa" display="WP3220!Area_stampa"/>
    <hyperlink ref="A53" location="WP3230!Area_stampa" display="WP3230!Area_stampa"/>
    <hyperlink ref="A54" location="WP3240!Area_stampa" display="WP3240!Area_stampa"/>
    <hyperlink ref="A55" location="WP3300!Area_stampa" display="WP3300!Area_stampa"/>
    <hyperlink ref="A56" location="WP3220!Area_stampa" display="WP3220!Area_stampa"/>
    <hyperlink ref="A57" location="WP3230!Area_stampa" display="WP3230!Area_stampa"/>
    <hyperlink ref="A58" location="WP3240!Area_stampa" display="WP3240!Area_stampa"/>
    <hyperlink ref="A59" location="WP3300!Area_stampa" display="WP3300!Area_stampa"/>
    <hyperlink ref="A60" location="WP3220!Area_stampa" display="WP3220!Area_stampa"/>
    <hyperlink ref="A61" location="WP3230!Area_stampa" display="WP3230!Area_stampa"/>
    <hyperlink ref="A62" location="WP3240!Area_stampa" display="WP3240!Area_stampa"/>
    <hyperlink ref="A63" location="WP3300!Area_stampa" display="WP3300!Area_stampa"/>
    <hyperlink ref="A64" location="WP3220!Area_stampa" display="WP3220!Area_stampa"/>
    <hyperlink ref="A65" location="WP3230!Area_stampa" display="WP3230!Area_stampa"/>
    <hyperlink ref="A66" location="WP3240!Area_stampa" display="WP3240!Area_stampa"/>
    <hyperlink ref="A67" location="WP3300!Area_stampa" display="WP3300!Area_stampa"/>
    <hyperlink ref="A68" location="WP3220!Area_stampa" display="WP3220!Area_stampa"/>
    <hyperlink ref="A69" location="WP3230!Area_stampa" display="WP3230!Area_stampa"/>
    <hyperlink ref="A70" location="WP3240!Area_stampa" display="WP3240!Area_stampa"/>
    <hyperlink ref="A71" location="WP3300!Area_stampa" display="WP3300!Area_stampa"/>
    <hyperlink ref="A72" location="WP3220!Area_stampa" display="WP3220!Area_stampa"/>
    <hyperlink ref="B8" location="PSSA3_2101!A1" display="PSSA3_2101!A1"/>
    <hyperlink ref="B29" location="PSSA3_7102!A1" display="PSSA3_7102!A1"/>
    <hyperlink ref="B4" location="PSSA3_1101!A1" display="PSSA3_1101!A1"/>
    <hyperlink ref="B5" location="PSSA3_1102!A1" display="PSSA3_1102!A1"/>
    <hyperlink ref="B6" location="PSSA3_1103!A1" display="PSSA3_1103!A1"/>
    <hyperlink ref="B7" location="PSSA3_1104!A1" display="PSSA3_1104!A1"/>
    <hyperlink ref="B9" location="PSSA3_2102!A1" display="PSSA3_2102!A1"/>
    <hyperlink ref="B10" location="PSSA3_2103!A1" display="PSSA3_2103!A1"/>
    <hyperlink ref="B11" location="PSSA3_2104!A1" display="PSSA3_2104!A1"/>
    <hyperlink ref="B12" location="PSSA3_3101!A1" display="PSSA3_3101!A1"/>
    <hyperlink ref="B13" location="PSSA3_3102!A1" display="PSSA3_3102!A1"/>
    <hyperlink ref="B14" location="PSSA3_3103!A1" display="PSSA3_3103!A1"/>
    <hyperlink ref="B15" location="PSSA3_3104!A1" display="PSSA3_3104!A1"/>
    <hyperlink ref="B16" location="PSSA3_4101!A1" display="PSSA3_4101!A1"/>
    <hyperlink ref="B17" location="PSSA3_4102!A1" display="PSSA3_4102!A1"/>
    <hyperlink ref="B18" location="PSSA3_4103!A1" display="PSSA3_4103!A1"/>
    <hyperlink ref="B19" location="PSSA3_4104!A1" display="PSSA3_4104!A1"/>
    <hyperlink ref="B20" location="PSSA3_5101!A1" display="PSSA3_5101!A1"/>
    <hyperlink ref="B21" location="PSSA3_5102!A1" display="PSSA3_5102!A1"/>
    <hyperlink ref="B22" location="PSSA3_5103!A1" display="PSSA3_5103!A1"/>
    <hyperlink ref="B23" location="PSSA3_5104!A1" display="PSSA3_5104!A1"/>
    <hyperlink ref="B24" location="PSSA3_6101!A1" display="PSSA3_6101!A1"/>
    <hyperlink ref="B25" location="PSSA3_6102!A1" display="PSSA3_6102!A1"/>
    <hyperlink ref="B26" location="PSSA3_6103!A1" display="PSSA3_6103!A1"/>
    <hyperlink ref="B27" location="PSSA3_6104!A1" display="PSSA3_6104!A1"/>
    <hyperlink ref="B28" location="PSSA3_7101!A1" display="PSSA3_7101!A1"/>
    <hyperlink ref="B30" location="PSSA3_7103!A1" display="PSSA3_7103!A1"/>
    <hyperlink ref="B31" location="PSSA3_7104!A1" display="PSSA3_7104!A1"/>
    <hyperlink ref="B32" location="PSSA3_8101!A1" display="PSSA3_8101!A1"/>
    <hyperlink ref="B33" location="PSSA3_8102!A1" display="PSSA3_8102!A1"/>
    <hyperlink ref="B34" location="PSSA3_8103!A1" display="PSSA3_8103!A1"/>
    <hyperlink ref="B35" location="PSSA3_8104!A1" display="PSSA3_8104!A1"/>
    <hyperlink ref="B36" location="PSSA3_9101!A1" display="PSSA3_9101!A1"/>
    <hyperlink ref="B37" location="PSSA3_9102!A1" display="PSSA3_9102!A1"/>
    <hyperlink ref="B38" location="PSSA3_9103!A1" display="PSSA3_9103!A1"/>
    <hyperlink ref="B39" location="PSSA3_9104!A1" display="PSSA3_9104!A1"/>
    <hyperlink ref="B40" location="PSSA3_10001!A1" display="PSSA3_10001!A1"/>
    <hyperlink ref="B41" location="PSSA3_10002!A1" display="PSSA3_10002!A1"/>
    <hyperlink ref="B42" location="PSSA3_10003!A1" display="PSSA3_10003!A1"/>
    <hyperlink ref="B43" location="PSSA_11001!A1" display="PSSA_11001!A1"/>
    <hyperlink ref="B44" location="PSSA3_11002!A1" display="PSSA3_11002!A1"/>
    <hyperlink ref="B45" location="PSSA3_11003!A1" display="PSSA3_11003!A1"/>
    <hyperlink ref="B46" location="PSSA3_12001!A1" display="PSSA3_12001!A1"/>
    <hyperlink ref="B47" location="PSSA_12002!A1" display="PSSA_12002!A1"/>
    <hyperlink ref="B48" location="PSSA3_12003!A1" display="PSSA3_12003!A1"/>
    <hyperlink ref="B49" location="PSSA3_13001!A1" display="PSSA3_13001!A1"/>
    <hyperlink ref="B50" location="PSSA_13002!A1" display="PSSA_13002!A1"/>
    <hyperlink ref="B51" location="PSSA3_13003!A1" display="PSSA3_13003!A1"/>
    <hyperlink ref="B52" location="PSSA3_14001!A1" display="PSSA3_14001!A1"/>
    <hyperlink ref="B53" location="PSSA3_14002!A1" display="PSSA3_14002!A1"/>
    <hyperlink ref="B54" location="PSSA_14003!A1" display="PSSA_14003!A1"/>
    <hyperlink ref="B55" location="PSSA3_15001!A1" display="PSSA3_15001!A1"/>
    <hyperlink ref="B56" location="PSSA3_15002!A1" display="PSSA3_15002!A1"/>
    <hyperlink ref="B57" location="PSSA3_15003!A1" display="PSSA3_15003!A1"/>
    <hyperlink ref="B58" location="PSSA3_16001!A1" display="PSSA3_16001!A1"/>
    <hyperlink ref="B59" location="PSSA3_16002!A1" display="PSSA3_16002!A1"/>
    <hyperlink ref="B60" location="PSSA3_16003!A1" display="PSSA3_16003!A1"/>
    <hyperlink ref="B61" location="PSSA3_17001!A1" display="PSSA3_17001!A1"/>
    <hyperlink ref="B62" location="PSSA3_17002!A1" display="PSSA3_17002!A1"/>
    <hyperlink ref="B63" location="PSSA3_17003!A1" display="PSSA3_17003!A1"/>
    <hyperlink ref="B64" location="PSSA3_18001!A1" display="PSSA3_18001!A1"/>
    <hyperlink ref="B65" location="PSSA3_18002!A1" display="PSSA3_18002!A1"/>
    <hyperlink ref="B66" location="PSSA3_18003!A1" display="PSSA3_18003!A1"/>
    <hyperlink ref="B67" location="PSSA3_19001!A1" display="PSSA3_19001!A1"/>
    <hyperlink ref="B68" location="PSSA3_19002!A1" display="PSSA3_19002!A1"/>
    <hyperlink ref="B69" location="PSSA3_19003!A1" display="PSSA3_19003!A1"/>
    <hyperlink ref="B70" location="PSSA3_20001!A1" display="PSSA3_20001!A1"/>
    <hyperlink ref="B71" location="PSSA3_20002!A1" display="PSSA3_20002!A1"/>
    <hyperlink ref="B72" location="PSSA3_20003!A1" display="PSSA3_20003!A1"/>
  </hyperlinks>
  <printOptions horizontalCentered="1"/>
  <pageMargins left="0.11811023622047245" right="3.937007874015748E-2" top="0.23622047244094491" bottom="0.19685039370078741" header="0.27559055118110237" footer="0.23622047244094491"/>
  <pageSetup paperSize="9" scale="53" orientation="landscape" r:id="rId1"/>
  <headerFooter alignWithMargins="0">
    <oddHeader>&amp;C&amp;12&amp;A</oddHeader>
    <oddFooter>&amp;C27&amp;RAllegato7_Format Offerta Economica_Bando Tematico 03</oddFooter>
  </headerFooter>
  <legacy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2">
    <pageSetUpPr fitToPage="1"/>
  </sheetPr>
  <dimension ref="B1:S123"/>
  <sheetViews>
    <sheetView zoomScale="80" zoomScaleNormal="80" workbookViewId="0">
      <selection activeCell="P17" sqref="P17"/>
    </sheetView>
  </sheetViews>
  <sheetFormatPr defaultColWidth="9.140625" defaultRowHeight="15.75"/>
  <cols>
    <col min="1" max="1" width="2.7109375" style="1" customWidth="1"/>
    <col min="2" max="2" width="11.42578125" style="2" customWidth="1"/>
    <col min="3" max="3" width="77.28515625" style="1" customWidth="1"/>
    <col min="4" max="4" width="26.140625" style="1" customWidth="1"/>
    <col min="5" max="5" width="25.28515625" style="1" customWidth="1"/>
    <col min="6" max="6" width="19.28515625" style="1" customWidth="1"/>
    <col min="7" max="7" width="11.85546875" style="1" customWidth="1"/>
    <col min="8" max="8" width="12.28515625" style="1" customWidth="1"/>
    <col min="9" max="9" width="11" style="1" customWidth="1"/>
    <col min="10" max="10" width="11.7109375" style="3" customWidth="1"/>
    <col min="11" max="11" width="17.7109375" style="1" hidden="1" customWidth="1"/>
    <col min="12" max="12" width="16.7109375" style="1" hidden="1" customWidth="1"/>
    <col min="13" max="13" width="16.5703125" style="1" hidden="1" customWidth="1"/>
    <col min="14" max="14" width="22.28515625" style="1" customWidth="1"/>
    <col min="15" max="17" width="9.140625" style="1" customWidth="1"/>
    <col min="18" max="18" width="5" style="1" customWidth="1"/>
    <col min="19" max="19" width="11.7109375" style="1" bestFit="1" customWidth="1"/>
    <col min="20" max="16384" width="9.140625" style="1"/>
  </cols>
  <sheetData>
    <row r="1" spans="2:19" ht="16.5" thickBot="1"/>
    <row r="2" spans="2:19" ht="23.25" customHeight="1" thickBot="1">
      <c r="B2" s="814" t="s">
        <v>47</v>
      </c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6"/>
    </row>
    <row r="3" spans="2:19" ht="16.5" thickBot="1">
      <c r="D3" s="4"/>
      <c r="E3" s="5"/>
      <c r="F3" s="5"/>
      <c r="G3" s="5"/>
      <c r="P3" s="5"/>
    </row>
    <row r="4" spans="2:19" s="6" customFormat="1" ht="81.75" customHeight="1" thickBot="1">
      <c r="B4" s="96" t="s">
        <v>48</v>
      </c>
      <c r="C4" s="97" t="s">
        <v>49</v>
      </c>
      <c r="D4" s="98" t="s">
        <v>50</v>
      </c>
      <c r="E4" s="98" t="s">
        <v>51</v>
      </c>
      <c r="F4" s="98" t="s">
        <v>99</v>
      </c>
      <c r="G4" s="98" t="s">
        <v>52</v>
      </c>
      <c r="H4" s="98" t="s">
        <v>53</v>
      </c>
      <c r="I4" s="98" t="s">
        <v>54</v>
      </c>
      <c r="J4" s="99" t="s">
        <v>55</v>
      </c>
      <c r="K4" s="98" t="s">
        <v>97</v>
      </c>
      <c r="L4" s="98" t="s">
        <v>96</v>
      </c>
      <c r="M4" s="97" t="s">
        <v>56</v>
      </c>
      <c r="N4" s="100" t="s">
        <v>57</v>
      </c>
      <c r="O4" s="1"/>
      <c r="S4" s="7"/>
    </row>
    <row r="5" spans="2:19" s="8" customFormat="1" ht="15" customHeight="1">
      <c r="B5" s="85"/>
      <c r="C5" s="134"/>
      <c r="D5" s="86"/>
      <c r="E5" s="86"/>
      <c r="F5" s="87"/>
      <c r="G5" s="87"/>
      <c r="H5" s="87"/>
      <c r="I5" s="135"/>
      <c r="J5" s="113">
        <f>+G5*H5*I5</f>
        <v>0</v>
      </c>
      <c r="K5" s="114"/>
      <c r="L5" s="115"/>
      <c r="M5" s="116"/>
      <c r="N5" s="182">
        <v>0</v>
      </c>
      <c r="O5" s="1"/>
      <c r="S5" s="9"/>
    </row>
    <row r="6" spans="2:19" ht="15" customHeight="1">
      <c r="B6" s="117"/>
      <c r="C6" s="131"/>
      <c r="D6" s="118"/>
      <c r="E6" s="77"/>
      <c r="F6" s="118"/>
      <c r="G6" s="118"/>
      <c r="H6" s="118"/>
      <c r="I6" s="136"/>
      <c r="J6" s="119">
        <f t="shared" ref="J6:J82" si="0">+G6*H6*I6</f>
        <v>0</v>
      </c>
      <c r="K6" s="120"/>
      <c r="L6" s="121"/>
      <c r="M6" s="121"/>
      <c r="N6" s="183">
        <v>0</v>
      </c>
      <c r="S6" s="10"/>
    </row>
    <row r="7" spans="2:19" ht="15" customHeight="1">
      <c r="B7" s="117"/>
      <c r="C7" s="131"/>
      <c r="D7" s="118"/>
      <c r="E7" s="77"/>
      <c r="F7" s="118"/>
      <c r="G7" s="118"/>
      <c r="H7" s="118"/>
      <c r="I7" s="136"/>
      <c r="J7" s="119">
        <f t="shared" si="0"/>
        <v>0</v>
      </c>
      <c r="K7" s="120"/>
      <c r="L7" s="121"/>
      <c r="M7" s="121"/>
      <c r="N7" s="183">
        <v>0</v>
      </c>
      <c r="S7" s="10"/>
    </row>
    <row r="8" spans="2:19" ht="15" customHeight="1">
      <c r="B8" s="117"/>
      <c r="C8" s="131"/>
      <c r="D8" s="118"/>
      <c r="E8" s="77"/>
      <c r="F8" s="118"/>
      <c r="G8" s="118"/>
      <c r="H8" s="118"/>
      <c r="I8" s="136"/>
      <c r="J8" s="119">
        <f t="shared" si="0"/>
        <v>0</v>
      </c>
      <c r="K8" s="120"/>
      <c r="L8" s="121"/>
      <c r="M8" s="121"/>
      <c r="N8" s="183">
        <v>0</v>
      </c>
      <c r="S8" s="10"/>
    </row>
    <row r="9" spans="2:19" ht="15" customHeight="1">
      <c r="B9" s="117"/>
      <c r="C9" s="131"/>
      <c r="D9" s="118"/>
      <c r="E9" s="77"/>
      <c r="F9" s="118"/>
      <c r="G9" s="118"/>
      <c r="H9" s="118"/>
      <c r="I9" s="136"/>
      <c r="J9" s="119">
        <f t="shared" si="0"/>
        <v>0</v>
      </c>
      <c r="K9" s="120"/>
      <c r="L9" s="121"/>
      <c r="M9" s="121"/>
      <c r="N9" s="183">
        <v>0</v>
      </c>
      <c r="S9" s="10"/>
    </row>
    <row r="10" spans="2:19" ht="15" customHeight="1">
      <c r="B10" s="117"/>
      <c r="C10" s="131"/>
      <c r="D10" s="118"/>
      <c r="E10" s="77"/>
      <c r="F10" s="118"/>
      <c r="G10" s="118"/>
      <c r="H10" s="118"/>
      <c r="I10" s="136"/>
      <c r="J10" s="119">
        <f t="shared" si="0"/>
        <v>0</v>
      </c>
      <c r="K10" s="120"/>
      <c r="L10" s="121"/>
      <c r="M10" s="121"/>
      <c r="N10" s="183">
        <v>0</v>
      </c>
      <c r="S10" s="10"/>
    </row>
    <row r="11" spans="2:19" ht="15" customHeight="1">
      <c r="B11" s="117"/>
      <c r="C11" s="131"/>
      <c r="D11" s="118"/>
      <c r="E11" s="77"/>
      <c r="F11" s="118"/>
      <c r="G11" s="118"/>
      <c r="H11" s="118"/>
      <c r="I11" s="136"/>
      <c r="J11" s="119">
        <f t="shared" si="0"/>
        <v>0</v>
      </c>
      <c r="K11" s="120"/>
      <c r="L11" s="121"/>
      <c r="M11" s="121"/>
      <c r="N11" s="183">
        <v>0</v>
      </c>
      <c r="S11" s="10"/>
    </row>
    <row r="12" spans="2:19" ht="15" customHeight="1">
      <c r="B12" s="117"/>
      <c r="C12" s="131"/>
      <c r="D12" s="118"/>
      <c r="E12" s="77"/>
      <c r="F12" s="118"/>
      <c r="G12" s="118"/>
      <c r="H12" s="118"/>
      <c r="I12" s="136"/>
      <c r="J12" s="119">
        <f t="shared" si="0"/>
        <v>0</v>
      </c>
      <c r="K12" s="120"/>
      <c r="L12" s="121"/>
      <c r="M12" s="121"/>
      <c r="N12" s="183">
        <v>0</v>
      </c>
      <c r="S12" s="10"/>
    </row>
    <row r="13" spans="2:19" ht="15" customHeight="1">
      <c r="B13" s="117"/>
      <c r="C13" s="131"/>
      <c r="D13" s="118"/>
      <c r="E13" s="77"/>
      <c r="F13" s="118"/>
      <c r="G13" s="118"/>
      <c r="H13" s="118"/>
      <c r="I13" s="136"/>
      <c r="J13" s="119">
        <f t="shared" ref="J13:J24" si="1">+G13*H13*I13</f>
        <v>0</v>
      </c>
      <c r="K13" s="120"/>
      <c r="L13" s="121"/>
      <c r="M13" s="121"/>
      <c r="N13" s="183">
        <v>0</v>
      </c>
      <c r="S13" s="10"/>
    </row>
    <row r="14" spans="2:19" ht="15" customHeight="1">
      <c r="B14" s="117"/>
      <c r="C14" s="131"/>
      <c r="D14" s="118"/>
      <c r="E14" s="77"/>
      <c r="F14" s="118"/>
      <c r="G14" s="118"/>
      <c r="H14" s="118"/>
      <c r="I14" s="136"/>
      <c r="J14" s="119">
        <f t="shared" si="1"/>
        <v>0</v>
      </c>
      <c r="K14" s="120"/>
      <c r="L14" s="121"/>
      <c r="M14" s="121"/>
      <c r="N14" s="183">
        <v>0</v>
      </c>
      <c r="S14" s="10"/>
    </row>
    <row r="15" spans="2:19" ht="15" customHeight="1">
      <c r="B15" s="117"/>
      <c r="C15" s="131"/>
      <c r="D15" s="118"/>
      <c r="E15" s="77"/>
      <c r="F15" s="118"/>
      <c r="G15" s="118"/>
      <c r="H15" s="118"/>
      <c r="I15" s="136"/>
      <c r="J15" s="119">
        <f t="shared" si="1"/>
        <v>0</v>
      </c>
      <c r="K15" s="120"/>
      <c r="L15" s="121"/>
      <c r="M15" s="121"/>
      <c r="N15" s="183">
        <v>0</v>
      </c>
      <c r="S15" s="10"/>
    </row>
    <row r="16" spans="2:19" ht="15" customHeight="1">
      <c r="B16" s="117"/>
      <c r="C16" s="131"/>
      <c r="D16" s="118"/>
      <c r="E16" s="77"/>
      <c r="F16" s="118"/>
      <c r="G16" s="118"/>
      <c r="H16" s="118"/>
      <c r="I16" s="136"/>
      <c r="J16" s="119">
        <f t="shared" si="1"/>
        <v>0</v>
      </c>
      <c r="K16" s="120"/>
      <c r="L16" s="121"/>
      <c r="M16" s="121"/>
      <c r="N16" s="183">
        <v>0</v>
      </c>
      <c r="S16" s="10"/>
    </row>
    <row r="17" spans="2:19" ht="15" customHeight="1">
      <c r="B17" s="117"/>
      <c r="C17" s="131"/>
      <c r="D17" s="118"/>
      <c r="E17" s="77"/>
      <c r="F17" s="118"/>
      <c r="G17" s="118"/>
      <c r="H17" s="118"/>
      <c r="I17" s="136"/>
      <c r="J17" s="119">
        <f t="shared" si="1"/>
        <v>0</v>
      </c>
      <c r="K17" s="120"/>
      <c r="L17" s="121"/>
      <c r="M17" s="121"/>
      <c r="N17" s="183">
        <v>0</v>
      </c>
      <c r="S17" s="10"/>
    </row>
    <row r="18" spans="2:19" ht="15" customHeight="1">
      <c r="B18" s="117"/>
      <c r="C18" s="131"/>
      <c r="D18" s="118"/>
      <c r="E18" s="77"/>
      <c r="F18" s="118"/>
      <c r="G18" s="118"/>
      <c r="H18" s="118"/>
      <c r="I18" s="136"/>
      <c r="J18" s="119">
        <f t="shared" si="1"/>
        <v>0</v>
      </c>
      <c r="K18" s="120"/>
      <c r="L18" s="121"/>
      <c r="M18" s="121"/>
      <c r="N18" s="183">
        <v>0</v>
      </c>
      <c r="S18" s="10"/>
    </row>
    <row r="19" spans="2:19" ht="15" customHeight="1">
      <c r="B19" s="117"/>
      <c r="C19" s="131"/>
      <c r="D19" s="118"/>
      <c r="E19" s="77"/>
      <c r="F19" s="118"/>
      <c r="G19" s="118"/>
      <c r="H19" s="118"/>
      <c r="I19" s="136"/>
      <c r="J19" s="119">
        <f t="shared" si="1"/>
        <v>0</v>
      </c>
      <c r="K19" s="120"/>
      <c r="L19" s="121"/>
      <c r="M19" s="121"/>
      <c r="N19" s="183">
        <v>0</v>
      </c>
      <c r="S19" s="10"/>
    </row>
    <row r="20" spans="2:19" ht="15" customHeight="1">
      <c r="B20" s="117"/>
      <c r="C20" s="131"/>
      <c r="D20" s="118"/>
      <c r="E20" s="77"/>
      <c r="F20" s="118"/>
      <c r="G20" s="118"/>
      <c r="H20" s="118"/>
      <c r="I20" s="136"/>
      <c r="J20" s="119">
        <f t="shared" si="1"/>
        <v>0</v>
      </c>
      <c r="K20" s="120"/>
      <c r="L20" s="121"/>
      <c r="M20" s="121"/>
      <c r="N20" s="183">
        <v>0</v>
      </c>
      <c r="S20" s="10"/>
    </row>
    <row r="21" spans="2:19" ht="15" customHeight="1">
      <c r="B21" s="117"/>
      <c r="C21" s="131"/>
      <c r="D21" s="118"/>
      <c r="E21" s="77"/>
      <c r="F21" s="118"/>
      <c r="G21" s="118"/>
      <c r="H21" s="118"/>
      <c r="I21" s="136"/>
      <c r="J21" s="119">
        <f t="shared" si="1"/>
        <v>0</v>
      </c>
      <c r="K21" s="120"/>
      <c r="L21" s="121"/>
      <c r="M21" s="121"/>
      <c r="N21" s="183">
        <v>0</v>
      </c>
      <c r="S21" s="10"/>
    </row>
    <row r="22" spans="2:19" ht="15" customHeight="1">
      <c r="B22" s="117"/>
      <c r="C22" s="131"/>
      <c r="D22" s="118"/>
      <c r="E22" s="77"/>
      <c r="F22" s="118"/>
      <c r="G22" s="118"/>
      <c r="H22" s="118"/>
      <c r="I22" s="136"/>
      <c r="J22" s="119">
        <f t="shared" si="1"/>
        <v>0</v>
      </c>
      <c r="K22" s="120"/>
      <c r="L22" s="121"/>
      <c r="M22" s="121"/>
      <c r="N22" s="183">
        <v>0</v>
      </c>
      <c r="S22" s="10"/>
    </row>
    <row r="23" spans="2:19" ht="15" customHeight="1">
      <c r="B23" s="117"/>
      <c r="C23" s="131"/>
      <c r="D23" s="118"/>
      <c r="E23" s="77"/>
      <c r="F23" s="118"/>
      <c r="G23" s="118"/>
      <c r="H23" s="118"/>
      <c r="I23" s="136"/>
      <c r="J23" s="119">
        <f t="shared" si="1"/>
        <v>0</v>
      </c>
      <c r="K23" s="120"/>
      <c r="L23" s="121"/>
      <c r="M23" s="121"/>
      <c r="N23" s="183">
        <v>0</v>
      </c>
      <c r="S23" s="10"/>
    </row>
    <row r="24" spans="2:19" ht="15" customHeight="1">
      <c r="B24" s="117"/>
      <c r="C24" s="131"/>
      <c r="D24" s="118"/>
      <c r="E24" s="77"/>
      <c r="F24" s="118"/>
      <c r="G24" s="118"/>
      <c r="H24" s="118"/>
      <c r="I24" s="136"/>
      <c r="J24" s="119">
        <f t="shared" si="1"/>
        <v>0</v>
      </c>
      <c r="K24" s="120"/>
      <c r="L24" s="121"/>
      <c r="M24" s="121"/>
      <c r="N24" s="183">
        <v>0</v>
      </c>
      <c r="S24" s="10"/>
    </row>
    <row r="25" spans="2:19" ht="15" customHeight="1">
      <c r="B25" s="117"/>
      <c r="C25" s="131"/>
      <c r="D25" s="118"/>
      <c r="E25" s="77"/>
      <c r="F25" s="118"/>
      <c r="G25" s="118"/>
      <c r="H25" s="118"/>
      <c r="I25" s="136"/>
      <c r="J25" s="119">
        <f t="shared" si="0"/>
        <v>0</v>
      </c>
      <c r="K25" s="120"/>
      <c r="L25" s="121"/>
      <c r="M25" s="121"/>
      <c r="N25" s="183">
        <v>0</v>
      </c>
      <c r="S25" s="10"/>
    </row>
    <row r="26" spans="2:19" ht="15" customHeight="1">
      <c r="B26" s="117"/>
      <c r="C26" s="131"/>
      <c r="D26" s="118"/>
      <c r="E26" s="77"/>
      <c r="F26" s="118"/>
      <c r="G26" s="118"/>
      <c r="H26" s="118"/>
      <c r="I26" s="136"/>
      <c r="J26" s="119">
        <f t="shared" si="0"/>
        <v>0</v>
      </c>
      <c r="K26" s="120"/>
      <c r="L26" s="121"/>
      <c r="M26" s="121"/>
      <c r="N26" s="183">
        <v>0</v>
      </c>
      <c r="S26" s="10"/>
    </row>
    <row r="27" spans="2:19" ht="15" customHeight="1">
      <c r="B27" s="117"/>
      <c r="C27" s="131"/>
      <c r="D27" s="118"/>
      <c r="E27" s="77"/>
      <c r="F27" s="118"/>
      <c r="G27" s="118"/>
      <c r="H27" s="118"/>
      <c r="I27" s="136"/>
      <c r="J27" s="119">
        <f t="shared" si="0"/>
        <v>0</v>
      </c>
      <c r="K27" s="120"/>
      <c r="L27" s="121"/>
      <c r="M27" s="121"/>
      <c r="N27" s="183">
        <v>0</v>
      </c>
      <c r="S27" s="10"/>
    </row>
    <row r="28" spans="2:19" ht="15" customHeight="1">
      <c r="B28" s="117"/>
      <c r="C28" s="131"/>
      <c r="D28" s="118"/>
      <c r="E28" s="77"/>
      <c r="F28" s="118"/>
      <c r="G28" s="118"/>
      <c r="H28" s="118"/>
      <c r="I28" s="136"/>
      <c r="J28" s="119">
        <f t="shared" si="0"/>
        <v>0</v>
      </c>
      <c r="K28" s="120"/>
      <c r="L28" s="121"/>
      <c r="M28" s="121"/>
      <c r="N28" s="183">
        <v>0</v>
      </c>
      <c r="S28" s="10"/>
    </row>
    <row r="29" spans="2:19" ht="15" customHeight="1">
      <c r="B29" s="117"/>
      <c r="C29" s="131"/>
      <c r="D29" s="118"/>
      <c r="E29" s="77"/>
      <c r="F29" s="118"/>
      <c r="G29" s="118"/>
      <c r="H29" s="118"/>
      <c r="I29" s="136"/>
      <c r="J29" s="119">
        <f t="shared" si="0"/>
        <v>0</v>
      </c>
      <c r="K29" s="120"/>
      <c r="L29" s="121"/>
      <c r="M29" s="121"/>
      <c r="N29" s="183">
        <v>0</v>
      </c>
      <c r="S29" s="10"/>
    </row>
    <row r="30" spans="2:19" ht="15" customHeight="1">
      <c r="B30" s="117"/>
      <c r="C30" s="131"/>
      <c r="D30" s="118"/>
      <c r="E30" s="77"/>
      <c r="F30" s="118"/>
      <c r="G30" s="118"/>
      <c r="H30" s="118"/>
      <c r="I30" s="136"/>
      <c r="J30" s="119">
        <f t="shared" si="0"/>
        <v>0</v>
      </c>
      <c r="K30" s="120"/>
      <c r="L30" s="121"/>
      <c r="M30" s="121"/>
      <c r="N30" s="183">
        <v>0</v>
      </c>
      <c r="S30" s="10"/>
    </row>
    <row r="31" spans="2:19" ht="15" customHeight="1">
      <c r="B31" s="117"/>
      <c r="C31" s="131"/>
      <c r="D31" s="118"/>
      <c r="E31" s="77"/>
      <c r="F31" s="118"/>
      <c r="G31" s="118"/>
      <c r="H31" s="118"/>
      <c r="I31" s="136"/>
      <c r="J31" s="119">
        <f t="shared" si="0"/>
        <v>0</v>
      </c>
      <c r="K31" s="120"/>
      <c r="L31" s="121"/>
      <c r="M31" s="121"/>
      <c r="N31" s="183">
        <v>0</v>
      </c>
      <c r="S31" s="10"/>
    </row>
    <row r="32" spans="2:19" ht="15" customHeight="1">
      <c r="B32" s="117"/>
      <c r="C32" s="131"/>
      <c r="D32" s="118"/>
      <c r="E32" s="77"/>
      <c r="F32" s="118"/>
      <c r="G32" s="118"/>
      <c r="H32" s="118"/>
      <c r="I32" s="136"/>
      <c r="J32" s="119">
        <f t="shared" si="0"/>
        <v>0</v>
      </c>
      <c r="K32" s="120"/>
      <c r="L32" s="121"/>
      <c r="M32" s="121"/>
      <c r="N32" s="183">
        <v>0</v>
      </c>
      <c r="S32" s="10"/>
    </row>
    <row r="33" spans="2:19" ht="15" customHeight="1">
      <c r="B33" s="117"/>
      <c r="C33" s="131"/>
      <c r="D33" s="118"/>
      <c r="E33" s="77"/>
      <c r="F33" s="118"/>
      <c r="G33" s="118"/>
      <c r="H33" s="118"/>
      <c r="I33" s="136"/>
      <c r="J33" s="119">
        <f t="shared" si="0"/>
        <v>0</v>
      </c>
      <c r="K33" s="120"/>
      <c r="L33" s="121"/>
      <c r="M33" s="121"/>
      <c r="N33" s="183">
        <v>0</v>
      </c>
      <c r="S33" s="10"/>
    </row>
    <row r="34" spans="2:19" ht="15" customHeight="1">
      <c r="B34" s="117"/>
      <c r="C34" s="131"/>
      <c r="D34" s="118"/>
      <c r="E34" s="77"/>
      <c r="F34" s="118"/>
      <c r="G34" s="118"/>
      <c r="H34" s="118"/>
      <c r="I34" s="136"/>
      <c r="J34" s="119">
        <f t="shared" si="0"/>
        <v>0</v>
      </c>
      <c r="K34" s="120"/>
      <c r="L34" s="121"/>
      <c r="M34" s="121"/>
      <c r="N34" s="183">
        <v>0</v>
      </c>
      <c r="S34" s="10"/>
    </row>
    <row r="35" spans="2:19" ht="15" customHeight="1">
      <c r="B35" s="117"/>
      <c r="C35" s="131"/>
      <c r="D35" s="118"/>
      <c r="E35" s="77"/>
      <c r="F35" s="118"/>
      <c r="G35" s="118"/>
      <c r="H35" s="118"/>
      <c r="I35" s="136"/>
      <c r="J35" s="119">
        <f t="shared" si="0"/>
        <v>0</v>
      </c>
      <c r="K35" s="120"/>
      <c r="L35" s="121"/>
      <c r="M35" s="121"/>
      <c r="N35" s="183">
        <v>0</v>
      </c>
      <c r="S35" s="10"/>
    </row>
    <row r="36" spans="2:19" ht="15" customHeight="1">
      <c r="B36" s="117"/>
      <c r="C36" s="131"/>
      <c r="D36" s="118"/>
      <c r="E36" s="77"/>
      <c r="F36" s="118"/>
      <c r="G36" s="118"/>
      <c r="H36" s="118"/>
      <c r="I36" s="136"/>
      <c r="J36" s="119">
        <f t="shared" si="0"/>
        <v>0</v>
      </c>
      <c r="K36" s="120"/>
      <c r="L36" s="121"/>
      <c r="M36" s="121"/>
      <c r="N36" s="183">
        <v>0</v>
      </c>
      <c r="S36" s="10"/>
    </row>
    <row r="37" spans="2:19" ht="15" customHeight="1">
      <c r="B37" s="117"/>
      <c r="C37" s="131"/>
      <c r="D37" s="118"/>
      <c r="E37" s="77"/>
      <c r="F37" s="118"/>
      <c r="G37" s="118"/>
      <c r="H37" s="118"/>
      <c r="I37" s="136"/>
      <c r="J37" s="119">
        <f t="shared" si="0"/>
        <v>0</v>
      </c>
      <c r="K37" s="120"/>
      <c r="L37" s="121"/>
      <c r="M37" s="121"/>
      <c r="N37" s="183">
        <v>0</v>
      </c>
      <c r="S37" s="10"/>
    </row>
    <row r="38" spans="2:19" ht="15" customHeight="1">
      <c r="B38" s="117"/>
      <c r="C38" s="131"/>
      <c r="D38" s="118"/>
      <c r="E38" s="77"/>
      <c r="F38" s="118"/>
      <c r="G38" s="118"/>
      <c r="H38" s="118"/>
      <c r="I38" s="136"/>
      <c r="J38" s="119">
        <f t="shared" si="0"/>
        <v>0</v>
      </c>
      <c r="K38" s="120"/>
      <c r="L38" s="121"/>
      <c r="M38" s="121"/>
      <c r="N38" s="183">
        <v>0</v>
      </c>
      <c r="S38" s="10"/>
    </row>
    <row r="39" spans="2:19" ht="15" customHeight="1">
      <c r="B39" s="117"/>
      <c r="C39" s="131"/>
      <c r="D39" s="118"/>
      <c r="E39" s="77"/>
      <c r="F39" s="118"/>
      <c r="G39" s="118"/>
      <c r="H39" s="118"/>
      <c r="I39" s="136"/>
      <c r="J39" s="119">
        <f t="shared" si="0"/>
        <v>0</v>
      </c>
      <c r="K39" s="120"/>
      <c r="L39" s="121"/>
      <c r="M39" s="121"/>
      <c r="N39" s="183">
        <v>0</v>
      </c>
      <c r="S39" s="10"/>
    </row>
    <row r="40" spans="2:19" ht="15" customHeight="1">
      <c r="B40" s="117"/>
      <c r="C40" s="131"/>
      <c r="D40" s="118"/>
      <c r="E40" s="77"/>
      <c r="F40" s="118"/>
      <c r="G40" s="118"/>
      <c r="H40" s="118"/>
      <c r="I40" s="136"/>
      <c r="J40" s="119">
        <f t="shared" si="0"/>
        <v>0</v>
      </c>
      <c r="K40" s="120"/>
      <c r="L40" s="121"/>
      <c r="M40" s="121"/>
      <c r="N40" s="183">
        <v>0</v>
      </c>
      <c r="S40" s="10"/>
    </row>
    <row r="41" spans="2:19" ht="15" customHeight="1">
      <c r="B41" s="117"/>
      <c r="C41" s="131"/>
      <c r="D41" s="118"/>
      <c r="E41" s="77"/>
      <c r="F41" s="118"/>
      <c r="G41" s="118"/>
      <c r="H41" s="118"/>
      <c r="I41" s="136"/>
      <c r="J41" s="119">
        <f t="shared" si="0"/>
        <v>0</v>
      </c>
      <c r="K41" s="120"/>
      <c r="L41" s="121"/>
      <c r="M41" s="121"/>
      <c r="N41" s="183">
        <v>0</v>
      </c>
      <c r="S41" s="10"/>
    </row>
    <row r="42" spans="2:19" ht="15" customHeight="1">
      <c r="B42" s="117"/>
      <c r="C42" s="131"/>
      <c r="D42" s="118"/>
      <c r="E42" s="77"/>
      <c r="F42" s="118"/>
      <c r="G42" s="118"/>
      <c r="H42" s="118"/>
      <c r="I42" s="136"/>
      <c r="J42" s="119">
        <f t="shared" si="0"/>
        <v>0</v>
      </c>
      <c r="K42" s="120"/>
      <c r="L42" s="121"/>
      <c r="M42" s="121"/>
      <c r="N42" s="183">
        <v>0</v>
      </c>
      <c r="S42" s="10"/>
    </row>
    <row r="43" spans="2:19" ht="15" customHeight="1">
      <c r="B43" s="117"/>
      <c r="C43" s="131"/>
      <c r="D43" s="118"/>
      <c r="E43" s="77"/>
      <c r="F43" s="118"/>
      <c r="G43" s="118"/>
      <c r="H43" s="118"/>
      <c r="I43" s="136"/>
      <c r="J43" s="119">
        <f t="shared" si="0"/>
        <v>0</v>
      </c>
      <c r="K43" s="120"/>
      <c r="L43" s="121"/>
      <c r="M43" s="121"/>
      <c r="N43" s="183">
        <v>0</v>
      </c>
      <c r="S43" s="10"/>
    </row>
    <row r="44" spans="2:19" ht="15" customHeight="1">
      <c r="B44" s="117"/>
      <c r="C44" s="131"/>
      <c r="D44" s="118"/>
      <c r="E44" s="77"/>
      <c r="F44" s="118"/>
      <c r="G44" s="118"/>
      <c r="H44" s="118"/>
      <c r="I44" s="136"/>
      <c r="J44" s="119">
        <f t="shared" si="0"/>
        <v>0</v>
      </c>
      <c r="K44" s="120"/>
      <c r="L44" s="121"/>
      <c r="M44" s="121"/>
      <c r="N44" s="183">
        <v>0</v>
      </c>
      <c r="S44" s="10"/>
    </row>
    <row r="45" spans="2:19" ht="15" customHeight="1">
      <c r="B45" s="117"/>
      <c r="C45" s="131"/>
      <c r="D45" s="118"/>
      <c r="E45" s="77"/>
      <c r="F45" s="118"/>
      <c r="G45" s="118"/>
      <c r="H45" s="118"/>
      <c r="I45" s="136"/>
      <c r="J45" s="119">
        <f t="shared" si="0"/>
        <v>0</v>
      </c>
      <c r="K45" s="120"/>
      <c r="L45" s="121"/>
      <c r="M45" s="121"/>
      <c r="N45" s="183">
        <v>0</v>
      </c>
      <c r="S45" s="10"/>
    </row>
    <row r="46" spans="2:19" ht="15" customHeight="1">
      <c r="B46" s="117"/>
      <c r="C46" s="131"/>
      <c r="D46" s="118"/>
      <c r="E46" s="77"/>
      <c r="F46" s="118"/>
      <c r="G46" s="118"/>
      <c r="H46" s="118"/>
      <c r="I46" s="136"/>
      <c r="J46" s="119">
        <f t="shared" si="0"/>
        <v>0</v>
      </c>
      <c r="K46" s="120"/>
      <c r="L46" s="121"/>
      <c r="M46" s="121"/>
      <c r="N46" s="183">
        <v>0</v>
      </c>
      <c r="S46" s="10"/>
    </row>
    <row r="47" spans="2:19" ht="15" customHeight="1">
      <c r="B47" s="117"/>
      <c r="C47" s="131"/>
      <c r="D47" s="118"/>
      <c r="E47" s="77"/>
      <c r="F47" s="118"/>
      <c r="G47" s="118"/>
      <c r="H47" s="118"/>
      <c r="I47" s="136"/>
      <c r="J47" s="119">
        <f t="shared" si="0"/>
        <v>0</v>
      </c>
      <c r="K47" s="120"/>
      <c r="L47" s="121"/>
      <c r="M47" s="121"/>
      <c r="N47" s="183">
        <v>0</v>
      </c>
      <c r="S47" s="10"/>
    </row>
    <row r="48" spans="2:19" ht="15" customHeight="1">
      <c r="B48" s="117"/>
      <c r="C48" s="131"/>
      <c r="D48" s="118"/>
      <c r="E48" s="77"/>
      <c r="F48" s="118"/>
      <c r="G48" s="118"/>
      <c r="H48" s="118"/>
      <c r="I48" s="136"/>
      <c r="J48" s="119">
        <f t="shared" si="0"/>
        <v>0</v>
      </c>
      <c r="K48" s="120"/>
      <c r="L48" s="121"/>
      <c r="M48" s="121"/>
      <c r="N48" s="183">
        <v>0</v>
      </c>
      <c r="S48" s="10"/>
    </row>
    <row r="49" spans="2:19" ht="15" customHeight="1">
      <c r="B49" s="117"/>
      <c r="C49" s="131"/>
      <c r="D49" s="118"/>
      <c r="E49" s="77"/>
      <c r="F49" s="118"/>
      <c r="G49" s="118"/>
      <c r="H49" s="118"/>
      <c r="I49" s="136"/>
      <c r="J49" s="119">
        <f t="shared" si="0"/>
        <v>0</v>
      </c>
      <c r="K49" s="120"/>
      <c r="L49" s="121"/>
      <c r="M49" s="121"/>
      <c r="N49" s="183">
        <v>0</v>
      </c>
      <c r="S49" s="10"/>
    </row>
    <row r="50" spans="2:19" ht="15" customHeight="1">
      <c r="B50" s="117"/>
      <c r="C50" s="131"/>
      <c r="D50" s="118"/>
      <c r="E50" s="77"/>
      <c r="F50" s="118"/>
      <c r="G50" s="118"/>
      <c r="H50" s="118"/>
      <c r="I50" s="136"/>
      <c r="J50" s="119">
        <f t="shared" si="0"/>
        <v>0</v>
      </c>
      <c r="K50" s="120"/>
      <c r="L50" s="121"/>
      <c r="M50" s="121"/>
      <c r="N50" s="183">
        <v>0</v>
      </c>
      <c r="S50" s="10"/>
    </row>
    <row r="51" spans="2:19" ht="15" customHeight="1">
      <c r="B51" s="117"/>
      <c r="C51" s="131"/>
      <c r="D51" s="118"/>
      <c r="E51" s="77"/>
      <c r="F51" s="118"/>
      <c r="G51" s="118"/>
      <c r="H51" s="118"/>
      <c r="I51" s="136"/>
      <c r="J51" s="119">
        <f t="shared" si="0"/>
        <v>0</v>
      </c>
      <c r="K51" s="120"/>
      <c r="L51" s="121"/>
      <c r="M51" s="121"/>
      <c r="N51" s="183">
        <v>0</v>
      </c>
      <c r="S51" s="10"/>
    </row>
    <row r="52" spans="2:19" ht="15" customHeight="1">
      <c r="B52" s="117"/>
      <c r="C52" s="131"/>
      <c r="D52" s="118"/>
      <c r="E52" s="77"/>
      <c r="F52" s="118"/>
      <c r="G52" s="118"/>
      <c r="H52" s="118"/>
      <c r="I52" s="136"/>
      <c r="J52" s="119">
        <f t="shared" si="0"/>
        <v>0</v>
      </c>
      <c r="K52" s="120"/>
      <c r="L52" s="121"/>
      <c r="M52" s="121"/>
      <c r="N52" s="183">
        <v>0</v>
      </c>
      <c r="S52" s="10"/>
    </row>
    <row r="53" spans="2:19" ht="15" customHeight="1">
      <c r="B53" s="117"/>
      <c r="C53" s="131"/>
      <c r="D53" s="118"/>
      <c r="E53" s="77"/>
      <c r="F53" s="118"/>
      <c r="G53" s="118"/>
      <c r="H53" s="118"/>
      <c r="I53" s="136"/>
      <c r="J53" s="119">
        <f t="shared" si="0"/>
        <v>0</v>
      </c>
      <c r="K53" s="120"/>
      <c r="L53" s="121"/>
      <c r="M53" s="121"/>
      <c r="N53" s="183">
        <v>0</v>
      </c>
      <c r="S53" s="10"/>
    </row>
    <row r="54" spans="2:19" ht="15" customHeight="1">
      <c r="B54" s="117"/>
      <c r="C54" s="131"/>
      <c r="D54" s="118"/>
      <c r="E54" s="77"/>
      <c r="F54" s="118"/>
      <c r="G54" s="118"/>
      <c r="H54" s="118"/>
      <c r="I54" s="136"/>
      <c r="J54" s="119">
        <f t="shared" si="0"/>
        <v>0</v>
      </c>
      <c r="K54" s="120"/>
      <c r="L54" s="121"/>
      <c r="M54" s="121"/>
      <c r="N54" s="183">
        <v>0</v>
      </c>
      <c r="S54" s="10"/>
    </row>
    <row r="55" spans="2:19" ht="15" customHeight="1">
      <c r="B55" s="117"/>
      <c r="C55" s="131"/>
      <c r="D55" s="118"/>
      <c r="E55" s="77"/>
      <c r="F55" s="118"/>
      <c r="G55" s="118"/>
      <c r="H55" s="118"/>
      <c r="I55" s="136"/>
      <c r="J55" s="119">
        <f t="shared" si="0"/>
        <v>0</v>
      </c>
      <c r="K55" s="120"/>
      <c r="L55" s="121"/>
      <c r="M55" s="121"/>
      <c r="N55" s="183">
        <v>0</v>
      </c>
      <c r="S55" s="10"/>
    </row>
    <row r="56" spans="2:19" ht="15" customHeight="1">
      <c r="B56" s="117"/>
      <c r="C56" s="131"/>
      <c r="D56" s="118"/>
      <c r="E56" s="77"/>
      <c r="F56" s="118"/>
      <c r="G56" s="118"/>
      <c r="H56" s="118"/>
      <c r="I56" s="136"/>
      <c r="J56" s="119">
        <f t="shared" si="0"/>
        <v>0</v>
      </c>
      <c r="K56" s="120"/>
      <c r="L56" s="121"/>
      <c r="M56" s="121"/>
      <c r="N56" s="183">
        <v>0</v>
      </c>
      <c r="S56" s="10"/>
    </row>
    <row r="57" spans="2:19" ht="15" customHeight="1">
      <c r="B57" s="117"/>
      <c r="C57" s="131"/>
      <c r="D57" s="118"/>
      <c r="E57" s="77"/>
      <c r="F57" s="118"/>
      <c r="G57" s="118"/>
      <c r="H57" s="118"/>
      <c r="I57" s="136"/>
      <c r="J57" s="119">
        <f t="shared" si="0"/>
        <v>0</v>
      </c>
      <c r="K57" s="120"/>
      <c r="L57" s="121"/>
      <c r="M57" s="121"/>
      <c r="N57" s="183">
        <v>0</v>
      </c>
      <c r="S57" s="10"/>
    </row>
    <row r="58" spans="2:19" ht="15" customHeight="1">
      <c r="B58" s="117"/>
      <c r="C58" s="131"/>
      <c r="D58" s="118"/>
      <c r="E58" s="77"/>
      <c r="F58" s="118"/>
      <c r="G58" s="118"/>
      <c r="H58" s="118"/>
      <c r="I58" s="136"/>
      <c r="J58" s="119">
        <f t="shared" si="0"/>
        <v>0</v>
      </c>
      <c r="K58" s="120"/>
      <c r="L58" s="121"/>
      <c r="M58" s="121"/>
      <c r="N58" s="183">
        <v>0</v>
      </c>
      <c r="S58" s="10"/>
    </row>
    <row r="59" spans="2:19" ht="15" customHeight="1">
      <c r="B59" s="117"/>
      <c r="C59" s="131"/>
      <c r="D59" s="118"/>
      <c r="E59" s="77"/>
      <c r="F59" s="118"/>
      <c r="G59" s="118"/>
      <c r="H59" s="118"/>
      <c r="I59" s="136"/>
      <c r="J59" s="119">
        <f t="shared" si="0"/>
        <v>0</v>
      </c>
      <c r="K59" s="120"/>
      <c r="L59" s="121"/>
      <c r="M59" s="121"/>
      <c r="N59" s="183">
        <v>0</v>
      </c>
      <c r="S59" s="10"/>
    </row>
    <row r="60" spans="2:19" ht="15" customHeight="1">
      <c r="B60" s="117"/>
      <c r="C60" s="131"/>
      <c r="D60" s="118"/>
      <c r="E60" s="77"/>
      <c r="F60" s="118"/>
      <c r="G60" s="118"/>
      <c r="H60" s="118"/>
      <c r="I60" s="136"/>
      <c r="J60" s="119">
        <f t="shared" si="0"/>
        <v>0</v>
      </c>
      <c r="K60" s="120"/>
      <c r="L60" s="121"/>
      <c r="M60" s="121"/>
      <c r="N60" s="183">
        <v>0</v>
      </c>
      <c r="S60" s="10"/>
    </row>
    <row r="61" spans="2:19" ht="15" customHeight="1">
      <c r="B61" s="117"/>
      <c r="C61" s="131"/>
      <c r="D61" s="118"/>
      <c r="E61" s="77"/>
      <c r="F61" s="118"/>
      <c r="G61" s="118"/>
      <c r="H61" s="118"/>
      <c r="I61" s="136"/>
      <c r="J61" s="119">
        <f t="shared" si="0"/>
        <v>0</v>
      </c>
      <c r="K61" s="120"/>
      <c r="L61" s="121"/>
      <c r="M61" s="121"/>
      <c r="N61" s="183">
        <v>0</v>
      </c>
      <c r="S61" s="10"/>
    </row>
    <row r="62" spans="2:19" ht="15" customHeight="1">
      <c r="B62" s="117"/>
      <c r="C62" s="131"/>
      <c r="D62" s="118"/>
      <c r="E62" s="77"/>
      <c r="F62" s="118"/>
      <c r="G62" s="118"/>
      <c r="H62" s="118"/>
      <c r="I62" s="136"/>
      <c r="J62" s="119">
        <f t="shared" si="0"/>
        <v>0</v>
      </c>
      <c r="K62" s="120"/>
      <c r="L62" s="121"/>
      <c r="M62" s="121"/>
      <c r="N62" s="183">
        <v>0</v>
      </c>
      <c r="S62" s="10"/>
    </row>
    <row r="63" spans="2:19" ht="15" customHeight="1">
      <c r="B63" s="117"/>
      <c r="C63" s="131"/>
      <c r="D63" s="118"/>
      <c r="E63" s="77"/>
      <c r="F63" s="118"/>
      <c r="G63" s="118"/>
      <c r="H63" s="118"/>
      <c r="I63" s="136"/>
      <c r="J63" s="119">
        <f t="shared" si="0"/>
        <v>0</v>
      </c>
      <c r="K63" s="120"/>
      <c r="L63" s="121"/>
      <c r="M63" s="121"/>
      <c r="N63" s="183">
        <v>0</v>
      </c>
      <c r="S63" s="10"/>
    </row>
    <row r="64" spans="2:19" ht="15" customHeight="1">
      <c r="B64" s="117"/>
      <c r="C64" s="131"/>
      <c r="D64" s="118"/>
      <c r="E64" s="77"/>
      <c r="F64" s="118"/>
      <c r="G64" s="118"/>
      <c r="H64" s="118"/>
      <c r="I64" s="136"/>
      <c r="J64" s="119">
        <f t="shared" si="0"/>
        <v>0</v>
      </c>
      <c r="K64" s="120"/>
      <c r="L64" s="121"/>
      <c r="M64" s="121"/>
      <c r="N64" s="183">
        <v>0</v>
      </c>
      <c r="S64" s="10"/>
    </row>
    <row r="65" spans="2:19" ht="15" customHeight="1">
      <c r="B65" s="117"/>
      <c r="C65" s="131"/>
      <c r="D65" s="118"/>
      <c r="E65" s="77"/>
      <c r="F65" s="118"/>
      <c r="G65" s="118"/>
      <c r="H65" s="118"/>
      <c r="I65" s="136"/>
      <c r="J65" s="119">
        <f t="shared" si="0"/>
        <v>0</v>
      </c>
      <c r="K65" s="120"/>
      <c r="L65" s="121"/>
      <c r="M65" s="121"/>
      <c r="N65" s="183">
        <v>0</v>
      </c>
      <c r="S65" s="10"/>
    </row>
    <row r="66" spans="2:19" ht="15" customHeight="1">
      <c r="B66" s="117"/>
      <c r="C66" s="131"/>
      <c r="D66" s="118"/>
      <c r="E66" s="77"/>
      <c r="F66" s="118"/>
      <c r="G66" s="118"/>
      <c r="H66" s="118"/>
      <c r="I66" s="136"/>
      <c r="J66" s="119">
        <f t="shared" si="0"/>
        <v>0</v>
      </c>
      <c r="K66" s="120"/>
      <c r="L66" s="121"/>
      <c r="M66" s="121"/>
      <c r="N66" s="183">
        <v>0</v>
      </c>
      <c r="S66" s="10"/>
    </row>
    <row r="67" spans="2:19" ht="15" customHeight="1">
      <c r="B67" s="117"/>
      <c r="C67" s="131"/>
      <c r="D67" s="118"/>
      <c r="E67" s="77"/>
      <c r="F67" s="118"/>
      <c r="G67" s="118"/>
      <c r="H67" s="118"/>
      <c r="I67" s="136"/>
      <c r="J67" s="119">
        <f t="shared" si="0"/>
        <v>0</v>
      </c>
      <c r="K67" s="120"/>
      <c r="L67" s="121"/>
      <c r="M67" s="121"/>
      <c r="N67" s="183">
        <v>0</v>
      </c>
      <c r="S67" s="10"/>
    </row>
    <row r="68" spans="2:19" ht="15" customHeight="1">
      <c r="B68" s="117"/>
      <c r="C68" s="131"/>
      <c r="D68" s="118"/>
      <c r="E68" s="77"/>
      <c r="F68" s="118"/>
      <c r="G68" s="118"/>
      <c r="H68" s="118"/>
      <c r="I68" s="136"/>
      <c r="J68" s="119">
        <f t="shared" si="0"/>
        <v>0</v>
      </c>
      <c r="K68" s="120"/>
      <c r="L68" s="121"/>
      <c r="M68" s="121"/>
      <c r="N68" s="183">
        <v>0</v>
      </c>
      <c r="S68" s="10"/>
    </row>
    <row r="69" spans="2:19" ht="15" customHeight="1">
      <c r="B69" s="117"/>
      <c r="C69" s="131"/>
      <c r="D69" s="118"/>
      <c r="E69" s="77"/>
      <c r="F69" s="118"/>
      <c r="G69" s="118"/>
      <c r="H69" s="118"/>
      <c r="I69" s="136"/>
      <c r="J69" s="119">
        <f t="shared" si="0"/>
        <v>0</v>
      </c>
      <c r="K69" s="120"/>
      <c r="L69" s="121"/>
      <c r="M69" s="121"/>
      <c r="N69" s="183">
        <v>0</v>
      </c>
      <c r="S69" s="10"/>
    </row>
    <row r="70" spans="2:19" ht="15" customHeight="1">
      <c r="B70" s="117"/>
      <c r="C70" s="131"/>
      <c r="D70" s="118"/>
      <c r="E70" s="77"/>
      <c r="F70" s="118"/>
      <c r="G70" s="118"/>
      <c r="H70" s="118"/>
      <c r="I70" s="136"/>
      <c r="J70" s="119">
        <f t="shared" si="0"/>
        <v>0</v>
      </c>
      <c r="K70" s="120"/>
      <c r="L70" s="121"/>
      <c r="M70" s="121"/>
      <c r="N70" s="183">
        <v>0</v>
      </c>
      <c r="S70" s="10"/>
    </row>
    <row r="71" spans="2:19" ht="15" customHeight="1">
      <c r="B71" s="117"/>
      <c r="C71" s="131"/>
      <c r="D71" s="118"/>
      <c r="E71" s="77"/>
      <c r="F71" s="118"/>
      <c r="G71" s="118"/>
      <c r="H71" s="118"/>
      <c r="I71" s="136"/>
      <c r="J71" s="119">
        <f t="shared" si="0"/>
        <v>0</v>
      </c>
      <c r="K71" s="120"/>
      <c r="L71" s="121"/>
      <c r="M71" s="121"/>
      <c r="N71" s="183">
        <v>0</v>
      </c>
      <c r="S71" s="10"/>
    </row>
    <row r="72" spans="2:19" ht="15" customHeight="1">
      <c r="B72" s="117"/>
      <c r="C72" s="131"/>
      <c r="D72" s="118"/>
      <c r="E72" s="77"/>
      <c r="F72" s="118"/>
      <c r="G72" s="118"/>
      <c r="H72" s="118"/>
      <c r="I72" s="136"/>
      <c r="J72" s="119">
        <f t="shared" si="0"/>
        <v>0</v>
      </c>
      <c r="K72" s="120"/>
      <c r="L72" s="121"/>
      <c r="M72" s="121"/>
      <c r="N72" s="183">
        <v>0</v>
      </c>
      <c r="S72" s="10"/>
    </row>
    <row r="73" spans="2:19" ht="15" customHeight="1">
      <c r="B73" s="117"/>
      <c r="C73" s="131"/>
      <c r="D73" s="118"/>
      <c r="E73" s="77"/>
      <c r="F73" s="118"/>
      <c r="G73" s="118"/>
      <c r="H73" s="118"/>
      <c r="I73" s="136"/>
      <c r="J73" s="119">
        <f t="shared" si="0"/>
        <v>0</v>
      </c>
      <c r="K73" s="120"/>
      <c r="L73" s="121"/>
      <c r="M73" s="121"/>
      <c r="N73" s="183">
        <v>0</v>
      </c>
      <c r="S73" s="10"/>
    </row>
    <row r="74" spans="2:19" ht="15" customHeight="1">
      <c r="B74" s="117"/>
      <c r="C74" s="131"/>
      <c r="D74" s="118"/>
      <c r="E74" s="77"/>
      <c r="F74" s="118"/>
      <c r="G74" s="118"/>
      <c r="H74" s="118"/>
      <c r="I74" s="136"/>
      <c r="J74" s="119">
        <f t="shared" si="0"/>
        <v>0</v>
      </c>
      <c r="K74" s="120"/>
      <c r="L74" s="121"/>
      <c r="M74" s="121"/>
      <c r="N74" s="183">
        <v>0</v>
      </c>
      <c r="S74" s="10"/>
    </row>
    <row r="75" spans="2:19" ht="15" customHeight="1">
      <c r="B75" s="117"/>
      <c r="C75" s="131"/>
      <c r="D75" s="118"/>
      <c r="E75" s="118"/>
      <c r="F75" s="118"/>
      <c r="G75" s="118"/>
      <c r="H75" s="118"/>
      <c r="I75" s="136"/>
      <c r="J75" s="119">
        <f t="shared" si="0"/>
        <v>0</v>
      </c>
      <c r="K75" s="120"/>
      <c r="L75" s="121"/>
      <c r="M75" s="121"/>
      <c r="N75" s="183">
        <v>0</v>
      </c>
      <c r="S75" s="10"/>
    </row>
    <row r="76" spans="2:19" ht="15" customHeight="1">
      <c r="B76" s="117"/>
      <c r="C76" s="131"/>
      <c r="D76" s="118"/>
      <c r="E76" s="118"/>
      <c r="F76" s="118"/>
      <c r="G76" s="118"/>
      <c r="H76" s="118"/>
      <c r="I76" s="136"/>
      <c r="J76" s="119">
        <f t="shared" si="0"/>
        <v>0</v>
      </c>
      <c r="K76" s="120"/>
      <c r="L76" s="121"/>
      <c r="M76" s="121"/>
      <c r="N76" s="183">
        <v>0</v>
      </c>
      <c r="S76" s="10"/>
    </row>
    <row r="77" spans="2:19" ht="15" customHeight="1">
      <c r="B77" s="117"/>
      <c r="C77" s="131"/>
      <c r="D77" s="118"/>
      <c r="E77" s="118"/>
      <c r="F77" s="118"/>
      <c r="G77" s="118"/>
      <c r="H77" s="118"/>
      <c r="I77" s="136"/>
      <c r="J77" s="119">
        <f t="shared" si="0"/>
        <v>0</v>
      </c>
      <c r="K77" s="120"/>
      <c r="L77" s="121"/>
      <c r="M77" s="121"/>
      <c r="N77" s="183">
        <v>0</v>
      </c>
      <c r="S77" s="10"/>
    </row>
    <row r="78" spans="2:19" ht="15" customHeight="1">
      <c r="B78" s="117"/>
      <c r="C78" s="131"/>
      <c r="D78" s="118"/>
      <c r="E78" s="118"/>
      <c r="F78" s="118"/>
      <c r="G78" s="118"/>
      <c r="H78" s="118"/>
      <c r="I78" s="136"/>
      <c r="J78" s="119">
        <f t="shared" si="0"/>
        <v>0</v>
      </c>
      <c r="K78" s="120"/>
      <c r="L78" s="121"/>
      <c r="M78" s="121"/>
      <c r="N78" s="183">
        <v>0</v>
      </c>
      <c r="S78" s="10"/>
    </row>
    <row r="79" spans="2:19" ht="15" customHeight="1">
      <c r="B79" s="117"/>
      <c r="C79" s="131"/>
      <c r="D79" s="118"/>
      <c r="E79" s="118"/>
      <c r="F79" s="118"/>
      <c r="G79" s="118"/>
      <c r="H79" s="118"/>
      <c r="I79" s="136"/>
      <c r="J79" s="119">
        <f t="shared" si="0"/>
        <v>0</v>
      </c>
      <c r="K79" s="120"/>
      <c r="L79" s="121"/>
      <c r="M79" s="121"/>
      <c r="N79" s="183">
        <v>0</v>
      </c>
      <c r="S79" s="10"/>
    </row>
    <row r="80" spans="2:19" ht="15" customHeight="1">
      <c r="B80" s="117"/>
      <c r="C80" s="131"/>
      <c r="D80" s="118"/>
      <c r="E80" s="118"/>
      <c r="F80" s="118"/>
      <c r="G80" s="118"/>
      <c r="H80" s="118"/>
      <c r="I80" s="136"/>
      <c r="J80" s="119">
        <f t="shared" si="0"/>
        <v>0</v>
      </c>
      <c r="K80" s="120"/>
      <c r="L80" s="121"/>
      <c r="M80" s="121"/>
      <c r="N80" s="183">
        <v>0</v>
      </c>
      <c r="S80" s="10"/>
    </row>
    <row r="81" spans="2:19" ht="15" customHeight="1">
      <c r="B81" s="117"/>
      <c r="C81" s="131"/>
      <c r="D81" s="118"/>
      <c r="E81" s="118"/>
      <c r="F81" s="118"/>
      <c r="G81" s="118"/>
      <c r="H81" s="118"/>
      <c r="I81" s="136"/>
      <c r="J81" s="119">
        <f t="shared" si="0"/>
        <v>0</v>
      </c>
      <c r="K81" s="120"/>
      <c r="L81" s="121"/>
      <c r="M81" s="121"/>
      <c r="N81" s="183">
        <v>0</v>
      </c>
      <c r="S81" s="10"/>
    </row>
    <row r="82" spans="2:19" ht="15" customHeight="1" thickBot="1">
      <c r="B82" s="122"/>
      <c r="C82" s="137"/>
      <c r="D82" s="123"/>
      <c r="E82" s="123"/>
      <c r="F82" s="123"/>
      <c r="G82" s="123"/>
      <c r="H82" s="123"/>
      <c r="I82" s="138"/>
      <c r="J82" s="124">
        <f t="shared" si="0"/>
        <v>0</v>
      </c>
      <c r="K82" s="125"/>
      <c r="L82" s="126"/>
      <c r="M82" s="126"/>
      <c r="N82" s="184">
        <v>0</v>
      </c>
      <c r="S82" s="10"/>
    </row>
    <row r="83" spans="2:19" ht="21.75" customHeight="1" thickBot="1">
      <c r="J83" s="11" t="s">
        <v>58</v>
      </c>
      <c r="K83" s="88">
        <f>SUM(K5:K82)</f>
        <v>0</v>
      </c>
      <c r="L83" s="88">
        <f>SUM(L5:L82)</f>
        <v>0</v>
      </c>
      <c r="M83" s="88">
        <f>SUM(M5:M82)</f>
        <v>0</v>
      </c>
      <c r="N83" s="89">
        <f>SUM(N5:N82)</f>
        <v>0</v>
      </c>
      <c r="S83" s="10"/>
    </row>
    <row r="84" spans="2:19">
      <c r="H84" s="12"/>
      <c r="I84" s="13"/>
      <c r="J84" s="14"/>
      <c r="K84" s="13"/>
      <c r="L84" s="13"/>
      <c r="M84" s="13"/>
      <c r="S84" s="10"/>
    </row>
    <row r="85" spans="2:19" ht="20.25">
      <c r="B85" s="90"/>
      <c r="H85" s="12"/>
      <c r="I85" s="13"/>
      <c r="J85" s="14"/>
      <c r="K85" s="13"/>
      <c r="L85" s="13"/>
      <c r="M85" s="13"/>
      <c r="S85" s="10"/>
    </row>
    <row r="123" spans="10:10">
      <c r="J123" s="3" t="s">
        <v>44</v>
      </c>
    </row>
  </sheetData>
  <sheetProtection password="DDCB" sheet="1" objects="1" scenarios="1"/>
  <mergeCells count="1">
    <mergeCell ref="B2:N2"/>
  </mergeCells>
  <phoneticPr fontId="0" type="noConversion"/>
  <printOptions horizontalCentered="1"/>
  <pageMargins left="0.27" right="0.19" top="0.36" bottom="0.31" header="0.21" footer="0.17"/>
  <pageSetup paperSize="9" scale="44" orientation="landscape" r:id="rId1"/>
  <headerFooter alignWithMargins="0">
    <oddHeader>&amp;C&amp;12&amp;A</oddHeader>
    <oddFooter>&amp;C25&amp;RAllegato7_Format Offerta Economica_Bando Tenmatico 03</oddFooter>
  </headerFooter>
  <drawing r:id="rId2"/>
  <legacyDrawing r:id="rId3"/>
</worksheet>
</file>

<file path=xl/worksheets/sheet9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3">
    <pageSetUpPr fitToPage="1"/>
  </sheetPr>
  <dimension ref="B1:H79"/>
  <sheetViews>
    <sheetView zoomScale="70" zoomScaleNormal="70" workbookViewId="0">
      <selection activeCell="H76" sqref="H76"/>
    </sheetView>
  </sheetViews>
  <sheetFormatPr defaultColWidth="11.42578125" defaultRowHeight="15"/>
  <cols>
    <col min="1" max="1" width="4.140625" style="1" customWidth="1"/>
    <col min="2" max="2" width="11.140625" style="1" customWidth="1"/>
    <col min="3" max="3" width="40.5703125" style="1" customWidth="1"/>
    <col min="4" max="4" width="66.42578125" style="1" customWidth="1"/>
    <col min="5" max="5" width="38.5703125" style="1" customWidth="1"/>
    <col min="6" max="6" width="16" style="1" customWidth="1"/>
    <col min="7" max="7" width="25.140625" style="1" customWidth="1"/>
    <col min="8" max="8" width="27.7109375" style="1" customWidth="1"/>
    <col min="9" max="16384" width="11.42578125" style="1"/>
  </cols>
  <sheetData>
    <row r="1" spans="2:8" ht="16.5" thickBot="1">
      <c r="F1" s="15"/>
      <c r="G1" s="15"/>
      <c r="H1" s="15"/>
    </row>
    <row r="2" spans="2:8" ht="27.75" customHeight="1" thickBot="1">
      <c r="B2" s="814" t="s">
        <v>59</v>
      </c>
      <c r="C2" s="817"/>
      <c r="D2" s="817"/>
      <c r="E2" s="817"/>
      <c r="F2" s="817"/>
      <c r="G2" s="817"/>
      <c r="H2" s="818"/>
    </row>
    <row r="3" spans="2:8" ht="12.75" customHeight="1" thickBot="1">
      <c r="D3" s="4"/>
      <c r="E3" s="4"/>
      <c r="F3" s="5"/>
      <c r="G3" s="16"/>
      <c r="H3" s="16"/>
    </row>
    <row r="4" spans="2:8" s="17" customFormat="1" ht="32.25" thickBot="1">
      <c r="B4" s="93" t="s">
        <v>48</v>
      </c>
      <c r="C4" s="94" t="s">
        <v>60</v>
      </c>
      <c r="D4" s="94" t="s">
        <v>61</v>
      </c>
      <c r="E4" s="94" t="s">
        <v>62</v>
      </c>
      <c r="F4" s="94" t="s">
        <v>63</v>
      </c>
      <c r="G4" s="94" t="s">
        <v>64</v>
      </c>
      <c r="H4" s="95" t="s">
        <v>57</v>
      </c>
    </row>
    <row r="5" spans="2:8" s="8" customFormat="1">
      <c r="B5" s="71"/>
      <c r="C5" s="132"/>
      <c r="D5" s="131"/>
      <c r="E5" s="73"/>
      <c r="F5" s="74"/>
      <c r="G5" s="75"/>
      <c r="H5" s="18">
        <f t="shared" ref="H5:H75" si="0">+F5*G5</f>
        <v>0</v>
      </c>
    </row>
    <row r="6" spans="2:8">
      <c r="B6" s="76"/>
      <c r="C6" s="111"/>
      <c r="D6" s="131"/>
      <c r="E6" s="77"/>
      <c r="F6" s="78"/>
      <c r="G6" s="79"/>
      <c r="H6" s="18">
        <f t="shared" si="0"/>
        <v>0</v>
      </c>
    </row>
    <row r="7" spans="2:8" ht="15.95" customHeight="1">
      <c r="B7" s="76"/>
      <c r="C7" s="111"/>
      <c r="D7" s="131"/>
      <c r="E7" s="77"/>
      <c r="F7" s="78"/>
      <c r="G7" s="79"/>
      <c r="H7" s="18">
        <f t="shared" si="0"/>
        <v>0</v>
      </c>
    </row>
    <row r="8" spans="2:8" ht="15.95" customHeight="1">
      <c r="B8" s="76"/>
      <c r="C8" s="111"/>
      <c r="D8" s="131"/>
      <c r="E8" s="77"/>
      <c r="F8" s="78"/>
      <c r="G8" s="79"/>
      <c r="H8" s="18">
        <f t="shared" si="0"/>
        <v>0</v>
      </c>
    </row>
    <row r="9" spans="2:8" ht="15.95" customHeight="1">
      <c r="B9" s="76"/>
      <c r="C9" s="111"/>
      <c r="D9" s="131"/>
      <c r="E9" s="77"/>
      <c r="F9" s="78"/>
      <c r="G9" s="79"/>
      <c r="H9" s="18">
        <f t="shared" si="0"/>
        <v>0</v>
      </c>
    </row>
    <row r="10" spans="2:8" ht="15.95" customHeight="1">
      <c r="B10" s="76"/>
      <c r="C10" s="111"/>
      <c r="D10" s="131"/>
      <c r="E10" s="77"/>
      <c r="F10" s="78"/>
      <c r="G10" s="79"/>
      <c r="H10" s="18">
        <f t="shared" si="0"/>
        <v>0</v>
      </c>
    </row>
    <row r="11" spans="2:8" ht="15.95" customHeight="1">
      <c r="B11" s="76"/>
      <c r="C11" s="111"/>
      <c r="D11" s="131"/>
      <c r="E11" s="77"/>
      <c r="F11" s="78"/>
      <c r="G11" s="79"/>
      <c r="H11" s="18">
        <f t="shared" si="0"/>
        <v>0</v>
      </c>
    </row>
    <row r="12" spans="2:8" ht="15.95" customHeight="1">
      <c r="B12" s="76"/>
      <c r="C12" s="111"/>
      <c r="D12" s="131"/>
      <c r="E12" s="77"/>
      <c r="F12" s="78"/>
      <c r="G12" s="79"/>
      <c r="H12" s="18">
        <f t="shared" si="0"/>
        <v>0</v>
      </c>
    </row>
    <row r="13" spans="2:8" ht="15.95" customHeight="1">
      <c r="B13" s="76"/>
      <c r="C13" s="111"/>
      <c r="D13" s="131"/>
      <c r="E13" s="77"/>
      <c r="F13" s="78"/>
      <c r="G13" s="79"/>
      <c r="H13" s="18">
        <f t="shared" si="0"/>
        <v>0</v>
      </c>
    </row>
    <row r="14" spans="2:8" ht="15.95" customHeight="1">
      <c r="B14" s="76"/>
      <c r="C14" s="111"/>
      <c r="D14" s="131"/>
      <c r="E14" s="77"/>
      <c r="F14" s="78"/>
      <c r="G14" s="79"/>
      <c r="H14" s="18">
        <f t="shared" si="0"/>
        <v>0</v>
      </c>
    </row>
    <row r="15" spans="2:8" ht="15.95" customHeight="1">
      <c r="B15" s="76"/>
      <c r="C15" s="111"/>
      <c r="D15" s="131"/>
      <c r="E15" s="77"/>
      <c r="F15" s="78"/>
      <c r="G15" s="79"/>
      <c r="H15" s="18">
        <f t="shared" si="0"/>
        <v>0</v>
      </c>
    </row>
    <row r="16" spans="2:8" ht="15.95" customHeight="1">
      <c r="B16" s="76"/>
      <c r="C16" s="111"/>
      <c r="D16" s="131"/>
      <c r="E16" s="77"/>
      <c r="F16" s="78"/>
      <c r="G16" s="79"/>
      <c r="H16" s="18">
        <f t="shared" si="0"/>
        <v>0</v>
      </c>
    </row>
    <row r="17" spans="2:8" ht="15.95" customHeight="1">
      <c r="B17" s="76"/>
      <c r="C17" s="111"/>
      <c r="D17" s="131"/>
      <c r="E17" s="77"/>
      <c r="F17" s="78"/>
      <c r="G17" s="79"/>
      <c r="H17" s="18">
        <f t="shared" si="0"/>
        <v>0</v>
      </c>
    </row>
    <row r="18" spans="2:8" ht="15.95" customHeight="1">
      <c r="B18" s="76"/>
      <c r="C18" s="111"/>
      <c r="D18" s="131"/>
      <c r="E18" s="77"/>
      <c r="F18" s="78"/>
      <c r="G18" s="79"/>
      <c r="H18" s="18">
        <f t="shared" si="0"/>
        <v>0</v>
      </c>
    </row>
    <row r="19" spans="2:8" ht="15.95" customHeight="1">
      <c r="B19" s="76"/>
      <c r="C19" s="111"/>
      <c r="D19" s="131"/>
      <c r="E19" s="77"/>
      <c r="F19" s="78"/>
      <c r="G19" s="79"/>
      <c r="H19" s="18">
        <f t="shared" si="0"/>
        <v>0</v>
      </c>
    </row>
    <row r="20" spans="2:8" ht="15.95" customHeight="1">
      <c r="B20" s="76"/>
      <c r="C20" s="111"/>
      <c r="D20" s="131"/>
      <c r="E20" s="77"/>
      <c r="F20" s="78"/>
      <c r="G20" s="79"/>
      <c r="H20" s="18">
        <f t="shared" si="0"/>
        <v>0</v>
      </c>
    </row>
    <row r="21" spans="2:8" ht="15.95" customHeight="1">
      <c r="B21" s="76"/>
      <c r="C21" s="111"/>
      <c r="D21" s="131"/>
      <c r="E21" s="77"/>
      <c r="F21" s="78"/>
      <c r="G21" s="79"/>
      <c r="H21" s="18">
        <f t="shared" si="0"/>
        <v>0</v>
      </c>
    </row>
    <row r="22" spans="2:8" ht="15.95" customHeight="1">
      <c r="B22" s="76"/>
      <c r="C22" s="111"/>
      <c r="D22" s="131"/>
      <c r="E22" s="77"/>
      <c r="F22" s="78"/>
      <c r="G22" s="79"/>
      <c r="H22" s="18">
        <f t="shared" si="0"/>
        <v>0</v>
      </c>
    </row>
    <row r="23" spans="2:8" ht="15.95" customHeight="1">
      <c r="B23" s="76"/>
      <c r="C23" s="111"/>
      <c r="D23" s="131"/>
      <c r="E23" s="77"/>
      <c r="F23" s="78"/>
      <c r="G23" s="79"/>
      <c r="H23" s="18">
        <f t="shared" si="0"/>
        <v>0</v>
      </c>
    </row>
    <row r="24" spans="2:8" ht="15.95" customHeight="1">
      <c r="B24" s="76"/>
      <c r="C24" s="111"/>
      <c r="D24" s="131"/>
      <c r="E24" s="77"/>
      <c r="F24" s="78"/>
      <c r="G24" s="79"/>
      <c r="H24" s="18">
        <f t="shared" si="0"/>
        <v>0</v>
      </c>
    </row>
    <row r="25" spans="2:8" ht="15.95" customHeight="1">
      <c r="B25" s="76"/>
      <c r="C25" s="111"/>
      <c r="D25" s="131"/>
      <c r="E25" s="77"/>
      <c r="F25" s="78"/>
      <c r="G25" s="79"/>
      <c r="H25" s="18">
        <f t="shared" si="0"/>
        <v>0</v>
      </c>
    </row>
    <row r="26" spans="2:8" ht="15.95" customHeight="1">
      <c r="B26" s="76"/>
      <c r="C26" s="111"/>
      <c r="D26" s="131"/>
      <c r="E26" s="77"/>
      <c r="F26" s="78"/>
      <c r="G26" s="79"/>
      <c r="H26" s="18">
        <f t="shared" si="0"/>
        <v>0</v>
      </c>
    </row>
    <row r="27" spans="2:8" ht="15.95" customHeight="1">
      <c r="B27" s="76"/>
      <c r="C27" s="111"/>
      <c r="D27" s="131" t="s">
        <v>44</v>
      </c>
      <c r="E27" s="77"/>
      <c r="F27" s="78"/>
      <c r="G27" s="79"/>
      <c r="H27" s="18">
        <f t="shared" si="0"/>
        <v>0</v>
      </c>
    </row>
    <row r="28" spans="2:8" ht="15.95" customHeight="1">
      <c r="B28" s="76"/>
      <c r="C28" s="111"/>
      <c r="D28" s="131"/>
      <c r="E28" s="77"/>
      <c r="F28" s="78"/>
      <c r="G28" s="79"/>
      <c r="H28" s="18">
        <f t="shared" si="0"/>
        <v>0</v>
      </c>
    </row>
    <row r="29" spans="2:8" ht="15.95" customHeight="1">
      <c r="B29" s="76"/>
      <c r="C29" s="111"/>
      <c r="D29" s="131"/>
      <c r="E29" s="77"/>
      <c r="F29" s="78"/>
      <c r="G29" s="79"/>
      <c r="H29" s="18">
        <f t="shared" si="0"/>
        <v>0</v>
      </c>
    </row>
    <row r="30" spans="2:8" ht="15.95" customHeight="1">
      <c r="B30" s="76"/>
      <c r="C30" s="111"/>
      <c r="D30" s="131"/>
      <c r="E30" s="77"/>
      <c r="F30" s="78"/>
      <c r="G30" s="79"/>
      <c r="H30" s="18">
        <f t="shared" si="0"/>
        <v>0</v>
      </c>
    </row>
    <row r="31" spans="2:8" ht="15.95" customHeight="1">
      <c r="B31" s="76"/>
      <c r="C31" s="111"/>
      <c r="D31" s="131"/>
      <c r="E31" s="77"/>
      <c r="F31" s="78"/>
      <c r="G31" s="79"/>
      <c r="H31" s="18">
        <f t="shared" si="0"/>
        <v>0</v>
      </c>
    </row>
    <row r="32" spans="2:8" ht="15.95" customHeight="1">
      <c r="B32" s="76"/>
      <c r="C32" s="111"/>
      <c r="D32" s="131"/>
      <c r="E32" s="77"/>
      <c r="F32" s="78"/>
      <c r="G32" s="79"/>
      <c r="H32" s="18">
        <f t="shared" si="0"/>
        <v>0</v>
      </c>
    </row>
    <row r="33" spans="2:8" ht="15.95" customHeight="1">
      <c r="B33" s="76"/>
      <c r="C33" s="111"/>
      <c r="D33" s="131"/>
      <c r="E33" s="77"/>
      <c r="F33" s="78"/>
      <c r="G33" s="79"/>
      <c r="H33" s="18">
        <f t="shared" si="0"/>
        <v>0</v>
      </c>
    </row>
    <row r="34" spans="2:8" ht="15.95" customHeight="1">
      <c r="B34" s="76"/>
      <c r="C34" s="111"/>
      <c r="D34" s="131"/>
      <c r="E34" s="77"/>
      <c r="F34" s="78"/>
      <c r="G34" s="79"/>
      <c r="H34" s="18">
        <f t="shared" si="0"/>
        <v>0</v>
      </c>
    </row>
    <row r="35" spans="2:8" ht="15.95" customHeight="1">
      <c r="B35" s="76"/>
      <c r="C35" s="111"/>
      <c r="D35" s="131"/>
      <c r="E35" s="77"/>
      <c r="F35" s="78"/>
      <c r="G35" s="79"/>
      <c r="H35" s="18">
        <f t="shared" si="0"/>
        <v>0</v>
      </c>
    </row>
    <row r="36" spans="2:8" ht="15.95" customHeight="1">
      <c r="B36" s="76"/>
      <c r="C36" s="111"/>
      <c r="D36" s="131"/>
      <c r="E36" s="77"/>
      <c r="F36" s="78"/>
      <c r="G36" s="79"/>
      <c r="H36" s="18">
        <f t="shared" si="0"/>
        <v>0</v>
      </c>
    </row>
    <row r="37" spans="2:8" ht="15.95" customHeight="1">
      <c r="B37" s="76"/>
      <c r="C37" s="111"/>
      <c r="D37" s="131"/>
      <c r="E37" s="77"/>
      <c r="F37" s="78"/>
      <c r="G37" s="79"/>
      <c r="H37" s="18">
        <f t="shared" si="0"/>
        <v>0</v>
      </c>
    </row>
    <row r="38" spans="2:8" ht="15.95" customHeight="1">
      <c r="B38" s="76"/>
      <c r="C38" s="111"/>
      <c r="D38" s="131"/>
      <c r="E38" s="77"/>
      <c r="F38" s="78"/>
      <c r="G38" s="79"/>
      <c r="H38" s="18">
        <f t="shared" si="0"/>
        <v>0</v>
      </c>
    </row>
    <row r="39" spans="2:8" ht="15.95" customHeight="1">
      <c r="B39" s="76"/>
      <c r="C39" s="111"/>
      <c r="D39" s="131"/>
      <c r="E39" s="77"/>
      <c r="F39" s="78"/>
      <c r="G39" s="79"/>
      <c r="H39" s="18">
        <f t="shared" si="0"/>
        <v>0</v>
      </c>
    </row>
    <row r="40" spans="2:8" ht="15.95" customHeight="1">
      <c r="B40" s="76"/>
      <c r="C40" s="111"/>
      <c r="D40" s="131"/>
      <c r="E40" s="77"/>
      <c r="F40" s="78"/>
      <c r="G40" s="79"/>
      <c r="H40" s="18">
        <f t="shared" si="0"/>
        <v>0</v>
      </c>
    </row>
    <row r="41" spans="2:8" ht="15.95" customHeight="1">
      <c r="B41" s="76"/>
      <c r="C41" s="111"/>
      <c r="D41" s="131"/>
      <c r="E41" s="77"/>
      <c r="F41" s="78"/>
      <c r="G41" s="79"/>
      <c r="H41" s="18">
        <f t="shared" si="0"/>
        <v>0</v>
      </c>
    </row>
    <row r="42" spans="2:8" ht="15.95" customHeight="1">
      <c r="B42" s="76"/>
      <c r="C42" s="111"/>
      <c r="D42" s="131"/>
      <c r="E42" s="77"/>
      <c r="F42" s="78"/>
      <c r="G42" s="79"/>
      <c r="H42" s="18">
        <f t="shared" si="0"/>
        <v>0</v>
      </c>
    </row>
    <row r="43" spans="2:8" ht="15.95" customHeight="1">
      <c r="B43" s="76"/>
      <c r="C43" s="111"/>
      <c r="D43" s="131"/>
      <c r="E43" s="77"/>
      <c r="F43" s="78"/>
      <c r="G43" s="79"/>
      <c r="H43" s="18">
        <f t="shared" si="0"/>
        <v>0</v>
      </c>
    </row>
    <row r="44" spans="2:8" ht="15.95" customHeight="1">
      <c r="B44" s="76"/>
      <c r="C44" s="111"/>
      <c r="D44" s="131"/>
      <c r="E44" s="77"/>
      <c r="F44" s="78"/>
      <c r="G44" s="79"/>
      <c r="H44" s="18">
        <f t="shared" si="0"/>
        <v>0</v>
      </c>
    </row>
    <row r="45" spans="2:8" ht="15.95" customHeight="1">
      <c r="B45" s="76"/>
      <c r="C45" s="111"/>
      <c r="D45" s="131"/>
      <c r="E45" s="77"/>
      <c r="F45" s="78"/>
      <c r="G45" s="79"/>
      <c r="H45" s="18">
        <f t="shared" si="0"/>
        <v>0</v>
      </c>
    </row>
    <row r="46" spans="2:8" ht="15.95" customHeight="1">
      <c r="B46" s="76"/>
      <c r="C46" s="111"/>
      <c r="D46" s="131"/>
      <c r="E46" s="77"/>
      <c r="F46" s="78"/>
      <c r="G46" s="79"/>
      <c r="H46" s="18">
        <f t="shared" si="0"/>
        <v>0</v>
      </c>
    </row>
    <row r="47" spans="2:8" ht="15.95" customHeight="1">
      <c r="B47" s="76"/>
      <c r="C47" s="111"/>
      <c r="D47" s="131"/>
      <c r="E47" s="77"/>
      <c r="F47" s="78"/>
      <c r="G47" s="79"/>
      <c r="H47" s="18">
        <f t="shared" si="0"/>
        <v>0</v>
      </c>
    </row>
    <row r="48" spans="2:8" ht="15.95" customHeight="1">
      <c r="B48" s="76"/>
      <c r="C48" s="111"/>
      <c r="D48" s="131"/>
      <c r="E48" s="77"/>
      <c r="F48" s="78"/>
      <c r="G48" s="79"/>
      <c r="H48" s="18">
        <f t="shared" si="0"/>
        <v>0</v>
      </c>
    </row>
    <row r="49" spans="2:8" ht="15.95" customHeight="1">
      <c r="B49" s="76"/>
      <c r="C49" s="111"/>
      <c r="D49" s="131"/>
      <c r="E49" s="77"/>
      <c r="F49" s="78"/>
      <c r="G49" s="79"/>
      <c r="H49" s="18">
        <f t="shared" si="0"/>
        <v>0</v>
      </c>
    </row>
    <row r="50" spans="2:8" ht="15.95" customHeight="1">
      <c r="B50" s="76"/>
      <c r="C50" s="111"/>
      <c r="D50" s="131"/>
      <c r="E50" s="77"/>
      <c r="F50" s="78"/>
      <c r="G50" s="79"/>
      <c r="H50" s="18">
        <f t="shared" si="0"/>
        <v>0</v>
      </c>
    </row>
    <row r="51" spans="2:8" ht="15.95" customHeight="1">
      <c r="B51" s="76"/>
      <c r="C51" s="111"/>
      <c r="D51" s="131"/>
      <c r="E51" s="77"/>
      <c r="F51" s="78"/>
      <c r="G51" s="79"/>
      <c r="H51" s="18">
        <f t="shared" si="0"/>
        <v>0</v>
      </c>
    </row>
    <row r="52" spans="2:8" ht="15.95" customHeight="1">
      <c r="B52" s="76"/>
      <c r="C52" s="111"/>
      <c r="D52" s="131"/>
      <c r="E52" s="77"/>
      <c r="F52" s="78"/>
      <c r="G52" s="79"/>
      <c r="H52" s="18">
        <f t="shared" si="0"/>
        <v>0</v>
      </c>
    </row>
    <row r="53" spans="2:8" ht="15.95" customHeight="1">
      <c r="B53" s="76"/>
      <c r="C53" s="111"/>
      <c r="D53" s="131"/>
      <c r="E53" s="77"/>
      <c r="F53" s="78"/>
      <c r="G53" s="79"/>
      <c r="H53" s="18">
        <f t="shared" si="0"/>
        <v>0</v>
      </c>
    </row>
    <row r="54" spans="2:8" ht="15.95" customHeight="1">
      <c r="B54" s="76"/>
      <c r="C54" s="111"/>
      <c r="D54" s="131"/>
      <c r="E54" s="77"/>
      <c r="F54" s="78"/>
      <c r="G54" s="79"/>
      <c r="H54" s="18">
        <f t="shared" si="0"/>
        <v>0</v>
      </c>
    </row>
    <row r="55" spans="2:8" ht="15.95" customHeight="1">
      <c r="B55" s="76"/>
      <c r="C55" s="111"/>
      <c r="D55" s="131"/>
      <c r="E55" s="77"/>
      <c r="F55" s="78"/>
      <c r="G55" s="79"/>
      <c r="H55" s="18">
        <f t="shared" si="0"/>
        <v>0</v>
      </c>
    </row>
    <row r="56" spans="2:8" ht="15.95" customHeight="1">
      <c r="B56" s="76"/>
      <c r="C56" s="111"/>
      <c r="D56" s="131"/>
      <c r="E56" s="77"/>
      <c r="F56" s="78"/>
      <c r="G56" s="79"/>
      <c r="H56" s="18">
        <f t="shared" si="0"/>
        <v>0</v>
      </c>
    </row>
    <row r="57" spans="2:8" ht="15.95" customHeight="1">
      <c r="B57" s="76"/>
      <c r="C57" s="111"/>
      <c r="D57" s="131"/>
      <c r="E57" s="77"/>
      <c r="F57" s="78"/>
      <c r="G57" s="79"/>
      <c r="H57" s="18">
        <f t="shared" si="0"/>
        <v>0</v>
      </c>
    </row>
    <row r="58" spans="2:8" ht="15.95" customHeight="1">
      <c r="B58" s="76"/>
      <c r="C58" s="111"/>
      <c r="D58" s="131"/>
      <c r="E58" s="77"/>
      <c r="F58" s="78"/>
      <c r="G58" s="79"/>
      <c r="H58" s="18">
        <f t="shared" si="0"/>
        <v>0</v>
      </c>
    </row>
    <row r="59" spans="2:8" ht="15.95" customHeight="1">
      <c r="B59" s="76"/>
      <c r="C59" s="111"/>
      <c r="D59" s="131"/>
      <c r="E59" s="77"/>
      <c r="F59" s="78"/>
      <c r="G59" s="79"/>
      <c r="H59" s="18">
        <f t="shared" si="0"/>
        <v>0</v>
      </c>
    </row>
    <row r="60" spans="2:8" ht="15.95" customHeight="1">
      <c r="B60" s="76"/>
      <c r="C60" s="111"/>
      <c r="D60" s="131"/>
      <c r="E60" s="77"/>
      <c r="F60" s="78"/>
      <c r="G60" s="79"/>
      <c r="H60" s="18">
        <f t="shared" si="0"/>
        <v>0</v>
      </c>
    </row>
    <row r="61" spans="2:8" ht="15.95" customHeight="1">
      <c r="B61" s="76"/>
      <c r="C61" s="111"/>
      <c r="D61" s="131"/>
      <c r="E61" s="77"/>
      <c r="F61" s="78"/>
      <c r="G61" s="79"/>
      <c r="H61" s="18">
        <f t="shared" si="0"/>
        <v>0</v>
      </c>
    </row>
    <row r="62" spans="2:8" ht="15.95" customHeight="1">
      <c r="B62" s="76"/>
      <c r="C62" s="111"/>
      <c r="D62" s="131"/>
      <c r="E62" s="77"/>
      <c r="F62" s="78"/>
      <c r="G62" s="79"/>
      <c r="H62" s="18">
        <f t="shared" si="0"/>
        <v>0</v>
      </c>
    </row>
    <row r="63" spans="2:8" ht="15.95" customHeight="1">
      <c r="B63" s="76"/>
      <c r="C63" s="111"/>
      <c r="D63" s="131"/>
      <c r="E63" s="77"/>
      <c r="F63" s="78"/>
      <c r="G63" s="79"/>
      <c r="H63" s="18">
        <f t="shared" si="0"/>
        <v>0</v>
      </c>
    </row>
    <row r="64" spans="2:8" ht="15.95" customHeight="1">
      <c r="B64" s="76"/>
      <c r="C64" s="111"/>
      <c r="D64" s="131"/>
      <c r="E64" s="77"/>
      <c r="F64" s="78"/>
      <c r="G64" s="79"/>
      <c r="H64" s="18">
        <f t="shared" si="0"/>
        <v>0</v>
      </c>
    </row>
    <row r="65" spans="2:8" ht="15.95" customHeight="1">
      <c r="B65" s="76"/>
      <c r="C65" s="111"/>
      <c r="D65" s="131"/>
      <c r="E65" s="77"/>
      <c r="F65" s="78"/>
      <c r="G65" s="79"/>
      <c r="H65" s="18">
        <f t="shared" si="0"/>
        <v>0</v>
      </c>
    </row>
    <row r="66" spans="2:8" ht="15.95" customHeight="1">
      <c r="B66" s="76"/>
      <c r="C66" s="111"/>
      <c r="D66" s="131"/>
      <c r="E66" s="77"/>
      <c r="F66" s="78"/>
      <c r="G66" s="79"/>
      <c r="H66" s="18">
        <f t="shared" si="0"/>
        <v>0</v>
      </c>
    </row>
    <row r="67" spans="2:8" ht="15.95" customHeight="1">
      <c r="B67" s="76"/>
      <c r="C67" s="111"/>
      <c r="D67" s="131"/>
      <c r="E67" s="77"/>
      <c r="F67" s="78"/>
      <c r="G67" s="79"/>
      <c r="H67" s="18">
        <f t="shared" si="0"/>
        <v>0</v>
      </c>
    </row>
    <row r="68" spans="2:8" ht="15.95" customHeight="1">
      <c r="B68" s="80"/>
      <c r="C68" s="111"/>
      <c r="D68" s="131"/>
      <c r="E68" s="72"/>
      <c r="F68" s="81"/>
      <c r="G68" s="72"/>
      <c r="H68" s="18">
        <f t="shared" si="0"/>
        <v>0</v>
      </c>
    </row>
    <row r="69" spans="2:8" ht="15.95" customHeight="1">
      <c r="B69" s="80"/>
      <c r="C69" s="111"/>
      <c r="D69" s="131"/>
      <c r="E69" s="72"/>
      <c r="F69" s="81"/>
      <c r="G69" s="72"/>
      <c r="H69" s="18">
        <f t="shared" si="0"/>
        <v>0</v>
      </c>
    </row>
    <row r="70" spans="2:8" ht="15.95" customHeight="1">
      <c r="B70" s="80"/>
      <c r="C70" s="111"/>
      <c r="D70" s="131"/>
      <c r="E70" s="72"/>
      <c r="F70" s="81"/>
      <c r="G70" s="72"/>
      <c r="H70" s="18">
        <f t="shared" si="0"/>
        <v>0</v>
      </c>
    </row>
    <row r="71" spans="2:8" ht="15.95" customHeight="1">
      <c r="B71" s="80"/>
      <c r="C71" s="111"/>
      <c r="D71" s="131"/>
      <c r="E71" s="72"/>
      <c r="F71" s="81"/>
      <c r="G71" s="72"/>
      <c r="H71" s="18">
        <f t="shared" si="0"/>
        <v>0</v>
      </c>
    </row>
    <row r="72" spans="2:8" ht="15.95" customHeight="1">
      <c r="B72" s="80"/>
      <c r="C72" s="111"/>
      <c r="D72" s="131"/>
      <c r="E72" s="72"/>
      <c r="F72" s="81"/>
      <c r="G72" s="72"/>
      <c r="H72" s="18">
        <f t="shared" si="0"/>
        <v>0</v>
      </c>
    </row>
    <row r="73" spans="2:8" ht="15.95" customHeight="1">
      <c r="B73" s="80"/>
      <c r="C73" s="111"/>
      <c r="D73" s="131"/>
      <c r="E73" s="72"/>
      <c r="F73" s="81"/>
      <c r="G73" s="72"/>
      <c r="H73" s="18">
        <f t="shared" si="0"/>
        <v>0</v>
      </c>
    </row>
    <row r="74" spans="2:8" ht="15.95" customHeight="1">
      <c r="B74" s="80"/>
      <c r="C74" s="111"/>
      <c r="D74" s="131"/>
      <c r="E74" s="72"/>
      <c r="F74" s="81"/>
      <c r="G74" s="72"/>
      <c r="H74" s="18">
        <f t="shared" si="0"/>
        <v>0</v>
      </c>
    </row>
    <row r="75" spans="2:8" ht="15.95" customHeight="1" thickBot="1">
      <c r="B75" s="82"/>
      <c r="C75" s="112"/>
      <c r="D75" s="130"/>
      <c r="E75" s="83"/>
      <c r="F75" s="84"/>
      <c r="G75" s="83"/>
      <c r="H75" s="91">
        <f t="shared" si="0"/>
        <v>0</v>
      </c>
    </row>
    <row r="76" spans="2:8" s="19" customFormat="1" ht="23.25" customHeight="1" thickBot="1">
      <c r="G76" s="20" t="s">
        <v>58</v>
      </c>
      <c r="H76" s="92">
        <f>SUM(H5:H75)</f>
        <v>0</v>
      </c>
    </row>
    <row r="79" spans="2:8" ht="20.25">
      <c r="B79" s="90"/>
    </row>
  </sheetData>
  <sheetProtection password="C7B8" sheet="1" objects="1" scenarios="1"/>
  <mergeCells count="1">
    <mergeCell ref="B2:H2"/>
  </mergeCells>
  <phoneticPr fontId="0" type="noConversion"/>
  <printOptions horizontalCentered="1"/>
  <pageMargins left="0.36" right="0.31" top="0.35" bottom="0.31" header="0.21" footer="0.17"/>
  <pageSetup paperSize="9" scale="47" orientation="landscape" r:id="rId1"/>
  <headerFooter alignWithMargins="0">
    <oddHeader>&amp;C&amp;12&amp;A</oddHeader>
    <oddFooter>&amp;C26&amp;RAllegato7_Format Offerta Economica_Bando Tematico 03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7A3304A7D2DB4D81AE45756AF8B08E" ma:contentTypeVersion="3" ma:contentTypeDescription="Creare un nuovo documento." ma:contentTypeScope="" ma:versionID="28233980eac85dc3fda6c148e967e681">
  <xsd:schema xmlns:xsd="http://www.w3.org/2001/XMLSchema" xmlns:xs="http://www.w3.org/2001/XMLSchema" xmlns:p="http://schemas.microsoft.com/office/2006/metadata/properties" xmlns:ns2="b5659bb3-fd43-4eb0-bbb1-d55795e9fc21" targetNamespace="http://schemas.microsoft.com/office/2006/metadata/properties" ma:root="true" ma:fieldsID="529695b16dab286ad1671efa36883314" ns2:_="">
    <xsd:import namespace="b5659bb3-fd43-4eb0-bbb1-d55795e9fc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59bb3-fd43-4eb0-bbb1-d55795e9fc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581490-4AAE-4703-A5E2-CE9091FC944A}">
  <ds:schemaRefs>
    <ds:schemaRef ds:uri="http://schemas.microsoft.com/office/2006/metadata/properties"/>
    <ds:schemaRef ds:uri="http://schemas.openxmlformats.org/package/2006/metadata/core-properties"/>
    <ds:schemaRef ds:uri="b5659bb3-fd43-4eb0-bbb1-d55795e9fc21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4903049-0945-4BAE-9271-EEB081793D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659bb3-fd43-4eb0-bbb1-d55795e9fc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9CDD15-4965-41C4-9B41-467A8FA41F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96</vt:i4>
      </vt:variant>
      <vt:variant>
        <vt:lpstr>Intervalli denominati</vt:lpstr>
      </vt:variant>
      <vt:variant>
        <vt:i4>74</vt:i4>
      </vt:variant>
    </vt:vector>
  </HeadingPairs>
  <TitlesOfParts>
    <vt:vector size="170" baseType="lpstr">
      <vt:lpstr>Istruzioni</vt:lpstr>
      <vt:lpstr>WBS</vt:lpstr>
      <vt:lpstr>Progetto</vt:lpstr>
      <vt:lpstr>PSSA3_1101</vt:lpstr>
      <vt:lpstr>PSSA3_1102</vt:lpstr>
      <vt:lpstr>PSSA3_1103</vt:lpstr>
      <vt:lpstr>PSSA3_1104</vt:lpstr>
      <vt:lpstr>WP1000</vt:lpstr>
      <vt:lpstr>PSSA3_2101</vt:lpstr>
      <vt:lpstr>PSSA3_2102</vt:lpstr>
      <vt:lpstr>PSSA3_2103</vt:lpstr>
      <vt:lpstr>PSSA3_2104</vt:lpstr>
      <vt:lpstr>WP2000</vt:lpstr>
      <vt:lpstr>PSSA3_3101</vt:lpstr>
      <vt:lpstr>PSSA3_3102</vt:lpstr>
      <vt:lpstr>PSSA3_3103</vt:lpstr>
      <vt:lpstr>PSSA3_3104</vt:lpstr>
      <vt:lpstr>WP3000</vt:lpstr>
      <vt:lpstr>PSSA3_4101</vt:lpstr>
      <vt:lpstr>PSSA3_4102</vt:lpstr>
      <vt:lpstr>PSSA3_4103</vt:lpstr>
      <vt:lpstr>PSSA3_4104</vt:lpstr>
      <vt:lpstr>WP4000</vt:lpstr>
      <vt:lpstr>PSSA3_5101</vt:lpstr>
      <vt:lpstr>PSSA3_5102</vt:lpstr>
      <vt:lpstr>PSSA3_5103</vt:lpstr>
      <vt:lpstr>PSSA3_5104</vt:lpstr>
      <vt:lpstr>WP5000</vt:lpstr>
      <vt:lpstr>PSSA3_6101</vt:lpstr>
      <vt:lpstr>PSSA3_6102</vt:lpstr>
      <vt:lpstr>PSSA3_6103</vt:lpstr>
      <vt:lpstr>PSSA3_6104</vt:lpstr>
      <vt:lpstr>WP6000</vt:lpstr>
      <vt:lpstr>PSSA3_7101</vt:lpstr>
      <vt:lpstr>PSSA3_7102</vt:lpstr>
      <vt:lpstr>PSSA3_7103</vt:lpstr>
      <vt:lpstr>PSSA3_7104</vt:lpstr>
      <vt:lpstr>WP7000</vt:lpstr>
      <vt:lpstr>PSSA3_8101</vt:lpstr>
      <vt:lpstr>PSSA3_8102</vt:lpstr>
      <vt:lpstr>PSSA3_8103</vt:lpstr>
      <vt:lpstr>PSSA3_8104</vt:lpstr>
      <vt:lpstr>WP8000</vt:lpstr>
      <vt:lpstr>PSSA3_9101</vt:lpstr>
      <vt:lpstr>PSSA3_9102</vt:lpstr>
      <vt:lpstr>PSSA3_9103</vt:lpstr>
      <vt:lpstr>PSSA3_9104</vt:lpstr>
      <vt:lpstr>WP9000</vt:lpstr>
      <vt:lpstr>PSSA3_10001</vt:lpstr>
      <vt:lpstr>PSSA3_10002</vt:lpstr>
      <vt:lpstr>PSSA3_10003</vt:lpstr>
      <vt:lpstr>WP10000</vt:lpstr>
      <vt:lpstr>PSSA3_11001</vt:lpstr>
      <vt:lpstr>PSSA3_11002</vt:lpstr>
      <vt:lpstr>PSSA3_11003</vt:lpstr>
      <vt:lpstr>WP11000</vt:lpstr>
      <vt:lpstr>PSSA3_12001</vt:lpstr>
      <vt:lpstr>PSSA3_12002</vt:lpstr>
      <vt:lpstr>PSSA3_12003</vt:lpstr>
      <vt:lpstr>WP12000</vt:lpstr>
      <vt:lpstr>PSSA3_13001</vt:lpstr>
      <vt:lpstr>PSSA3_13002</vt:lpstr>
      <vt:lpstr>PSSA3_13003</vt:lpstr>
      <vt:lpstr>WP13000</vt:lpstr>
      <vt:lpstr>PSSA3_14001</vt:lpstr>
      <vt:lpstr>PSSA3_14002</vt:lpstr>
      <vt:lpstr>PSSA3_14003</vt:lpstr>
      <vt:lpstr>WP14000</vt:lpstr>
      <vt:lpstr>PSSA3_15001</vt:lpstr>
      <vt:lpstr>PSSA3_15002</vt:lpstr>
      <vt:lpstr>PSSA3_15003</vt:lpstr>
      <vt:lpstr>WP15000</vt:lpstr>
      <vt:lpstr>PSSA3_16001</vt:lpstr>
      <vt:lpstr>PSSA3_16002</vt:lpstr>
      <vt:lpstr>PSSA3_16003</vt:lpstr>
      <vt:lpstr>WP16000</vt:lpstr>
      <vt:lpstr>PSSA3_17001</vt:lpstr>
      <vt:lpstr>PSSA3_17002</vt:lpstr>
      <vt:lpstr>PSSA3_17003</vt:lpstr>
      <vt:lpstr>WP17000</vt:lpstr>
      <vt:lpstr>PSSA3_18001</vt:lpstr>
      <vt:lpstr>PSSA3_18002</vt:lpstr>
      <vt:lpstr>PSSA3_18003</vt:lpstr>
      <vt:lpstr>WP18000</vt:lpstr>
      <vt:lpstr>PSSA3_19001</vt:lpstr>
      <vt:lpstr>PSSA3_19002</vt:lpstr>
      <vt:lpstr>PSSA3_19003</vt:lpstr>
      <vt:lpstr>WP19000</vt:lpstr>
      <vt:lpstr>PSSA3_20001</vt:lpstr>
      <vt:lpstr>PSSA3_20002</vt:lpstr>
      <vt:lpstr>PSSA3_20003</vt:lpstr>
      <vt:lpstr>WP20000</vt:lpstr>
      <vt:lpstr>TOTALE</vt:lpstr>
      <vt:lpstr>RIEPILOGO</vt:lpstr>
      <vt:lpstr>VIAGGI E TRASFERTE</vt:lpstr>
      <vt:lpstr>ALTRICOSTI</vt:lpstr>
      <vt:lpstr>ALTRICOSTI!Area_stampa</vt:lpstr>
      <vt:lpstr>PSSA3_10001!Area_stampa</vt:lpstr>
      <vt:lpstr>PSSA3_10002!Area_stampa</vt:lpstr>
      <vt:lpstr>PSSA3_10003!Area_stampa</vt:lpstr>
      <vt:lpstr>PSSA3_11001!Area_stampa</vt:lpstr>
      <vt:lpstr>PSSA3_11002!Area_stampa</vt:lpstr>
      <vt:lpstr>PSSA3_11003!Area_stampa</vt:lpstr>
      <vt:lpstr>PSSA3_1101!Area_stampa</vt:lpstr>
      <vt:lpstr>PSSA3_1102!Area_stampa</vt:lpstr>
      <vt:lpstr>PSSA3_1103!Area_stampa</vt:lpstr>
      <vt:lpstr>PSSA3_1104!Area_stampa</vt:lpstr>
      <vt:lpstr>PSSA3_12001!Area_stampa</vt:lpstr>
      <vt:lpstr>PSSA3_12002!Area_stampa</vt:lpstr>
      <vt:lpstr>PSSA3_12003!Area_stampa</vt:lpstr>
      <vt:lpstr>PSSA3_13001!Area_stampa</vt:lpstr>
      <vt:lpstr>PSSA3_13002!Area_stampa</vt:lpstr>
      <vt:lpstr>PSSA3_13003!Area_stampa</vt:lpstr>
      <vt:lpstr>PSSA3_14001!Area_stampa</vt:lpstr>
      <vt:lpstr>PSSA3_14002!Area_stampa</vt:lpstr>
      <vt:lpstr>PSSA3_14003!Area_stampa</vt:lpstr>
      <vt:lpstr>PSSA3_15001!Area_stampa</vt:lpstr>
      <vt:lpstr>PSSA3_15002!Area_stampa</vt:lpstr>
      <vt:lpstr>PSSA3_15003!Area_stampa</vt:lpstr>
      <vt:lpstr>PSSA3_16001!Area_stampa</vt:lpstr>
      <vt:lpstr>PSSA3_16002!Area_stampa</vt:lpstr>
      <vt:lpstr>PSSA3_16003!Area_stampa</vt:lpstr>
      <vt:lpstr>PSSA3_17001!Area_stampa</vt:lpstr>
      <vt:lpstr>PSSA3_17002!Area_stampa</vt:lpstr>
      <vt:lpstr>PSSA3_17003!Area_stampa</vt:lpstr>
      <vt:lpstr>PSSA3_18001!Area_stampa</vt:lpstr>
      <vt:lpstr>PSSA3_18002!Area_stampa</vt:lpstr>
      <vt:lpstr>PSSA3_18003!Area_stampa</vt:lpstr>
      <vt:lpstr>PSSA3_19001!Area_stampa</vt:lpstr>
      <vt:lpstr>PSSA3_19002!Area_stampa</vt:lpstr>
      <vt:lpstr>PSSA3_19003!Area_stampa</vt:lpstr>
      <vt:lpstr>PSSA3_20001!Area_stampa</vt:lpstr>
      <vt:lpstr>PSSA3_20002!Area_stampa</vt:lpstr>
      <vt:lpstr>PSSA3_20003!Area_stampa</vt:lpstr>
      <vt:lpstr>PSSA3_2101!Area_stampa</vt:lpstr>
      <vt:lpstr>PSSA3_2102!Area_stampa</vt:lpstr>
      <vt:lpstr>PSSA3_2103!Area_stampa</vt:lpstr>
      <vt:lpstr>PSSA3_2104!Area_stampa</vt:lpstr>
      <vt:lpstr>PSSA3_3101!Area_stampa</vt:lpstr>
      <vt:lpstr>PSSA3_3102!Area_stampa</vt:lpstr>
      <vt:lpstr>PSSA3_3103!Area_stampa</vt:lpstr>
      <vt:lpstr>PSSA3_3104!Area_stampa</vt:lpstr>
      <vt:lpstr>PSSA3_4101!Area_stampa</vt:lpstr>
      <vt:lpstr>PSSA3_4102!Area_stampa</vt:lpstr>
      <vt:lpstr>PSSA3_4103!Area_stampa</vt:lpstr>
      <vt:lpstr>PSSA3_4104!Area_stampa</vt:lpstr>
      <vt:lpstr>PSSA3_5101!Area_stampa</vt:lpstr>
      <vt:lpstr>PSSA3_5102!Area_stampa</vt:lpstr>
      <vt:lpstr>PSSA3_5103!Area_stampa</vt:lpstr>
      <vt:lpstr>PSSA3_5104!Area_stampa</vt:lpstr>
      <vt:lpstr>PSSA3_6101!Area_stampa</vt:lpstr>
      <vt:lpstr>PSSA3_6102!Area_stampa</vt:lpstr>
      <vt:lpstr>PSSA3_6103!Area_stampa</vt:lpstr>
      <vt:lpstr>PSSA3_6104!Area_stampa</vt:lpstr>
      <vt:lpstr>PSSA3_7101!Area_stampa</vt:lpstr>
      <vt:lpstr>PSSA3_7102!Area_stampa</vt:lpstr>
      <vt:lpstr>PSSA3_7103!Area_stampa</vt:lpstr>
      <vt:lpstr>PSSA3_7104!Area_stampa</vt:lpstr>
      <vt:lpstr>PSSA3_8101!Area_stampa</vt:lpstr>
      <vt:lpstr>PSSA3_8102!Area_stampa</vt:lpstr>
      <vt:lpstr>PSSA3_8103!Area_stampa</vt:lpstr>
      <vt:lpstr>PSSA3_8104!Area_stampa</vt:lpstr>
      <vt:lpstr>PSSA3_9101!Area_stampa</vt:lpstr>
      <vt:lpstr>PSSA3_9102!Area_stampa</vt:lpstr>
      <vt:lpstr>PSSA3_9103!Area_stampa</vt:lpstr>
      <vt:lpstr>PSSA3_9104!Area_stampa</vt:lpstr>
      <vt:lpstr>RIEPILOGO!Area_stampa</vt:lpstr>
      <vt:lpstr>'VIAGGI E TRASFERTE'!Area_stampa</vt:lpstr>
      <vt:lpstr>WBS!Area_stampa</vt:lpstr>
      <vt:lpstr>WP_n.</vt:lpstr>
    </vt:vector>
  </TitlesOfParts>
  <Company>asi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 - PMI Office</dc:title>
  <dc:creator>Pedicini</dc:creator>
  <cp:lastModifiedBy>Utente</cp:lastModifiedBy>
  <cp:lastPrinted>2017-08-10T12:56:43Z</cp:lastPrinted>
  <dcterms:created xsi:type="dcterms:W3CDTF">2001-07-18T09:55:12Z</dcterms:created>
  <dcterms:modified xsi:type="dcterms:W3CDTF">2018-01-25T18:29:02Z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0x0101005D7A3304A7D2DB4D81AE45756AF8B08E</vt:lpwstr>
  </property>
</Properties>
</file>