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090" windowHeight="5970" firstSheet="3" activeTab="3"/>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 name="Foglio1" sheetId="12" r:id="rId12"/>
  </sheets>
  <definedNames>
    <definedName name="_xlfn.AGGREGATE" hidden="1">#NAME?</definedName>
    <definedName name="_xlnm.Print_Area" localSheetId="1">'bilanci'!$A$1:$D$477</definedName>
    <definedName name="_xlnm.Print_Area" localSheetId="0">'istruzioni'!$A$1:$C$19</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<sst xmlns="http://schemas.openxmlformats.org/spreadsheetml/2006/main" count="717" uniqueCount="584">
  <si>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</si>
  <si>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</si>
  <si>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</si>
  <si>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</si>
  <si>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</si>
  <si>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</si>
  <si>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</si>
  <si>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</si>
  <si>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</si>
  <si>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</si>
  <si>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</si>
  <si>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</si>
  <si>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</si>
  <si>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</si>
  <si>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</si>
  <si>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</si>
  <si>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</si>
  <si>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</si>
  <si>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</si>
  <si>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</si>
  <si>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</si>
  <si>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</si>
  <si>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</si>
  <si>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</si>
  <si>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</si>
  <si>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</si>
  <si>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</si>
  <si>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</si>
  <si>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</si>
  <si>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</si>
  <si>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</si>
  <si>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</si>
  <si>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</si>
  <si>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</si>
  <si>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</si>
  <si>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</si>
  <si>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</si>
  <si>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</si>
  <si>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</si>
  <si>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</si>
  <si>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</si>
  <si>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</si>
  <si>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</si>
  <si>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</si>
  <si>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</si>
  <si>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</si>
  <si>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</si>
  <si>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</si>
  <si>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</si>
  <si>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</si>
  <si>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</si>
  <si>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</si>
  <si>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</si>
  <si>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</si>
  <si>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</si>
  <si>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</si>
  <si>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</si>
  <si>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</si>
  <si>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</si>
  <si>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</si>
  <si>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</si>
  <si>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</si>
  <si>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</si>
  <si>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</si>
  <si>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</si>
  <si>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</si>
  <si>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</si>
  <si>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</si>
  <si>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</si>
  <si>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</si>
  <si>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</si>
  <si>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</si>
  <si>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</si>
  <si>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</si>
  <si>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</si>
  <si>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</si>
  <si>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</si>
  <si>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</si>
  <si>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</si>
  <si>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</si>
  <si>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</si>
  <si>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</si>
  <si>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</si>
  <si>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</si>
  <si>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</si>
  <si>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</si>
  <si>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</si>
  <si>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</si>
  <si>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</si>
  <si>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</si>
  <si>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</si>
  <si>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</si>
  <si>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</si>
  <si>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</si>
  <si>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</si>
  <si>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</si>
  <si>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</si>
  <si>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</si>
  <si>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</si>
  <si>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</si>
  <si>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</si>
  <si>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</si>
  <si>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</si>
  <si>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</si>
  <si>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</si>
  <si>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</si>
  <si>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</si>
  <si>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</si>
  <si>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</si>
  <si>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</si>
  <si>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</si>
  <si>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</si>
  <si>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</si>
  <si>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</si>
  <si>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</si>
  <si>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</si>
  <si>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</si>
  <si>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</si>
  <si>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</si>
  <si>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</si>
  <si>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</si>
  <si>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</si>
  <si>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</si>
  <si>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</si>
  <si>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</si>
  <si>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</si>
  <si>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</si>
  <si>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</si>
  <si>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</si>
  <si>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</si>
  <si>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</si>
  <si>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</si>
  <si>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</si>
  <si>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</si>
  <si>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</si>
  <si>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</si>
  <si>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</si>
  <si>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</si>
  <si>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</si>
  <si>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</si>
  <si>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</si>
  <si>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</si>
  <si>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</si>
  <si>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</si>
  <si>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</si>
  <si>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</si>
  <si>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</si>
  <si>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</si>
  <si>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</si>
  <si>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</si>
  <si>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</si>
  <si>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</si>
  <si>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</si>
  <si>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</si>
  <si>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</si>
  <si>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</si>
  <si>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</si>
  <si>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</si>
  <si>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</si>
  <si>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</si>
  <si>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</si>
  <si>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</si>
  <si>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</si>
  <si>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</si>
  <si>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</si>
  <si>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</si>
  <si>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</si>
  <si>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</si>
  <si>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</si>
  <si>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</si>
  <si>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</si>
  <si>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</si>
  <si>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</si>
  <si>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</si>
  <si>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</si>
  <si>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</si>
  <si>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</si>
  <si>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</si>
  <si>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</si>
  <si>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</si>
  <si>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</si>
  <si>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</si>
  <si>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</si>
  <si>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</si>
  <si>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</si>
  <si>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</si>
  <si>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</si>
  <si>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</si>
  <si>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</si>
  <si>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</si>
  <si>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</si>
  <si>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</si>
  <si>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</si>
  <si>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</si>
  <si>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</si>
  <si>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</si>
  <si>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</si>
  <si>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</si>
  <si>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</si>
  <si>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</si>
  <si>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</si>
  <si>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</si>
  <si>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</si>
  <si>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</si>
  <si>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</si>
  <si>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</si>
  <si>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</si>
  <si>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</si>
  <si>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</si>
  <si>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</si>
  <si>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</si>
  <si>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</si>
  <si>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</si>
  <si>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</si>
  <si>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</si>
  <si>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</si>
  <si>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</si>
  <si>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</si>
  <si>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</si>
  <si>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</si>
  <si>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</si>
  <si>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Ragione Sociale</t>
  </si>
  <si>
    <t>Indirizzo</t>
  </si>
  <si>
    <t>P. IVA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</si>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</sst>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 numFmtId="223" formatCode="_-* #,##0.0_-;\-* #,##0.0_-;_-* &quot;-&quot;??_-;_-@_-"/>
    <numFmt numFmtId="224" formatCode="_-* #,##0_-;\-* #,##0_-;_-* &quot;-&quot;??_-;_-@_-"/>
  </numFmts>
  <fonts count="84">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1" applyNumberFormat="0" applyAlignment="0" applyProtection="0"/>
    <xf numFmtId="0" fontId="70" fillId="0" borderId="2" applyNumberFormat="0" applyFill="0" applyAlignment="0" applyProtection="0"/>
    <xf numFmtId="0" fontId="71"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3" fillId="29" borderId="0" applyNumberFormat="0" applyBorder="0" applyAlignment="0" applyProtection="0"/>
    <xf numFmtId="0" fontId="29" fillId="0" borderId="0">
      <alignment/>
      <protection/>
    </xf>
    <xf numFmtId="0" fontId="0" fillId="30" borderId="4" applyNumberFormat="0" applyFont="0" applyAlignment="0" applyProtection="0"/>
    <xf numFmtId="0" fontId="74" fillId="20" borderId="5"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1" borderId="0" applyNumberFormat="0" applyBorder="0" applyAlignment="0" applyProtection="0"/>
    <xf numFmtId="0" fontId="8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67">
    <xf numFmtId="0" fontId="0" fillId="0" borderId="0" xfId="0" applyAlignment="1">
      <alignment/>
    </xf>
    <xf numFmtId="173"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4"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4"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35" borderId="27" xfId="0" applyNumberFormat="1" applyFont="1" applyFill="1" applyBorder="1" applyAlignment="1" applyProtection="1">
      <alignment vertical="center"/>
      <protection locked="0"/>
    </xf>
    <xf numFmtId="172" fontId="5" fillId="35" borderId="12" xfId="0" applyNumberFormat="1" applyFont="1" applyFill="1" applyBorder="1" applyAlignment="1" applyProtection="1">
      <alignment vertical="center"/>
      <protection locked="0"/>
    </xf>
    <xf numFmtId="172" fontId="5" fillId="35" borderId="17" xfId="0" applyNumberFormat="1" applyFont="1" applyFill="1" applyBorder="1" applyAlignment="1" applyProtection="1">
      <alignment vertical="center"/>
      <protection locked="0"/>
    </xf>
    <xf numFmtId="172" fontId="5" fillId="35" borderId="27" xfId="0" applyNumberFormat="1" applyFont="1" applyFill="1" applyBorder="1" applyAlignment="1" applyProtection="1">
      <alignment/>
      <protection locked="0"/>
    </xf>
    <xf numFmtId="172" fontId="5" fillId="35" borderId="12" xfId="0" applyNumberFormat="1" applyFont="1" applyFill="1" applyBorder="1" applyAlignment="1" applyProtection="1">
      <alignment/>
      <protection locked="0"/>
    </xf>
    <xf numFmtId="172"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0"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2" fontId="5" fillId="35" borderId="17" xfId="0" applyNumberFormat="1" applyFont="1" applyFill="1" applyBorder="1" applyAlignment="1" applyProtection="1">
      <alignment horizontal="center"/>
      <protection locked="0"/>
    </xf>
    <xf numFmtId="172"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222"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4"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2" fontId="5" fillId="36" borderId="19" xfId="0" applyNumberFormat="1" applyFont="1" applyFill="1" applyBorder="1" applyAlignment="1" applyProtection="1">
      <alignment vertical="center"/>
      <protection/>
    </xf>
    <xf numFmtId="172" fontId="1" fillId="36" borderId="19" xfId="0" applyNumberFormat="1" applyFont="1" applyFill="1" applyBorder="1" applyAlignment="1" applyProtection="1">
      <alignment/>
      <protection/>
    </xf>
    <xf numFmtId="172" fontId="1" fillId="36" borderId="12" xfId="0" applyNumberFormat="1" applyFont="1" applyFill="1" applyBorder="1" applyAlignment="1" applyProtection="1">
      <alignment/>
      <protection/>
    </xf>
    <xf numFmtId="172" fontId="1" fillId="36" borderId="17" xfId="0" applyNumberFormat="1" applyFont="1" applyFill="1" applyBorder="1" applyAlignment="1" applyProtection="1">
      <alignment/>
      <protection/>
    </xf>
    <xf numFmtId="172" fontId="1" fillId="36" borderId="28" xfId="0" applyNumberFormat="1" applyFont="1" applyFill="1" applyBorder="1" applyAlignment="1" applyProtection="1">
      <alignment/>
      <protection/>
    </xf>
    <xf numFmtId="172" fontId="1" fillId="36" borderId="27" xfId="0" applyNumberFormat="1" applyFont="1" applyFill="1" applyBorder="1" applyAlignment="1" applyProtection="1">
      <alignment/>
      <protection/>
    </xf>
    <xf numFmtId="172" fontId="5" fillId="36" borderId="19" xfId="0" applyNumberFormat="1" applyFont="1" applyFill="1" applyBorder="1" applyAlignment="1" applyProtection="1">
      <alignment/>
      <protection/>
    </xf>
    <xf numFmtId="172" fontId="5" fillId="36" borderId="27" xfId="0" applyNumberFormat="1" applyFont="1" applyFill="1" applyBorder="1" applyAlignment="1" applyProtection="1">
      <alignment/>
      <protection/>
    </xf>
    <xf numFmtId="172"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4" fontId="2" fillId="36" borderId="16" xfId="0" applyNumberFormat="1" applyFont="1" applyFill="1" applyBorder="1" applyAlignment="1" applyProtection="1">
      <alignment vertical="center"/>
      <protection/>
    </xf>
    <xf numFmtId="174" fontId="24" fillId="36" borderId="42" xfId="0" applyNumberFormat="1" applyFont="1" applyFill="1" applyBorder="1" applyAlignment="1" applyProtection="1">
      <alignment vertical="center"/>
      <protection/>
    </xf>
    <xf numFmtId="172" fontId="2" fillId="36" borderId="24" xfId="0" applyNumberFormat="1" applyFont="1" applyFill="1" applyBorder="1" applyAlignment="1" applyProtection="1">
      <alignment vertical="center"/>
      <protection/>
    </xf>
    <xf numFmtId="174" fontId="24" fillId="36" borderId="25" xfId="0" applyNumberFormat="1" applyFont="1" applyFill="1" applyBorder="1" applyAlignment="1" applyProtection="1">
      <alignment vertical="center"/>
      <protection/>
    </xf>
    <xf numFmtId="174" fontId="24" fillId="36" borderId="19" xfId="0" applyNumberFormat="1" applyFont="1" applyFill="1" applyBorder="1" applyAlignment="1" applyProtection="1">
      <alignment vertical="center"/>
      <protection/>
    </xf>
    <xf numFmtId="174" fontId="24" fillId="36" borderId="24" xfId="0" applyNumberFormat="1" applyFont="1" applyFill="1" applyBorder="1" applyAlignment="1" applyProtection="1">
      <alignment vertical="center"/>
      <protection/>
    </xf>
    <xf numFmtId="174" fontId="24" fillId="36" borderId="48" xfId="0" applyNumberFormat="1" applyFont="1" applyFill="1" applyBorder="1" applyAlignment="1" applyProtection="1">
      <alignment vertical="center"/>
      <protection/>
    </xf>
    <xf numFmtId="174" fontId="24" fillId="36" borderId="15" xfId="0" applyNumberFormat="1" applyFont="1" applyFill="1" applyBorder="1" applyAlignment="1" applyProtection="1">
      <alignment vertical="center"/>
      <protection/>
    </xf>
    <xf numFmtId="174"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4" fontId="2" fillId="36" borderId="27" xfId="0" applyNumberFormat="1" applyFont="1" applyFill="1" applyBorder="1" applyAlignment="1" applyProtection="1">
      <alignment/>
      <protection/>
    </xf>
    <xf numFmtId="174" fontId="2" fillId="36" borderId="12" xfId="0" applyNumberFormat="1" applyFont="1" applyFill="1" applyBorder="1" applyAlignment="1" applyProtection="1">
      <alignment/>
      <protection/>
    </xf>
    <xf numFmtId="174" fontId="2" fillId="36" borderId="17" xfId="0" applyNumberFormat="1" applyFont="1" applyFill="1" applyBorder="1" applyAlignment="1" applyProtection="1">
      <alignment/>
      <protection/>
    </xf>
    <xf numFmtId="174"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4"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4"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4"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97"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224"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4"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4" fontId="2" fillId="35" borderId="16" xfId="0" applyNumberFormat="1" applyFont="1" applyFill="1" applyBorder="1" applyAlignment="1" applyProtection="1">
      <alignment vertical="center"/>
      <protection locked="0"/>
    </xf>
    <xf numFmtId="174"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98"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17" xfId="0" applyFill="1" applyBorder="1" applyAlignment="1" applyProtection="1">
      <alignment/>
      <protection hidden="1" locked="0"/>
    </xf>
    <xf numFmtId="172" fontId="5" fillId="0" borderId="34" xfId="0" applyNumberFormat="1" applyFont="1" applyFill="1" applyBorder="1" applyAlignment="1" applyProtection="1">
      <alignment/>
      <protection/>
    </xf>
    <xf numFmtId="172" fontId="1" fillId="0" borderId="61" xfId="0" applyNumberFormat="1" applyFont="1" applyFill="1" applyBorder="1" applyAlignment="1" applyProtection="1">
      <alignment/>
      <protection/>
    </xf>
    <xf numFmtId="172" fontId="5" fillId="0" borderId="61" xfId="0" applyNumberFormat="1" applyFont="1" applyBorder="1" applyAlignment="1" applyProtection="1">
      <alignment/>
      <protection/>
    </xf>
    <xf numFmtId="172"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2" fontId="1" fillId="36" borderId="11" xfId="0" applyNumberFormat="1" applyFont="1" applyFill="1" applyBorder="1" applyAlignment="1" applyProtection="1">
      <alignment horizontal="center"/>
      <protection hidden="1"/>
    </xf>
    <xf numFmtId="172"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219"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91"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204"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5"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35" fillId="42" borderId="17" xfId="48" applyFont="1" applyFill="1" applyBorder="1" applyAlignment="1" applyProtection="1">
      <alignment horizontal="center"/>
      <protection locked="0"/>
    </xf>
    <xf numFmtId="172" fontId="0" fillId="41" borderId="17" xfId="0" applyNumberFormat="1" applyFill="1" applyBorder="1" applyAlignment="1">
      <alignment/>
    </xf>
    <xf numFmtId="0" fontId="25" fillId="0" borderId="0" xfId="0" applyFont="1" applyAlignment="1">
      <alignment horizontal="center" vertical="center"/>
    </xf>
    <xf numFmtId="0" fontId="3" fillId="0" borderId="0" xfId="0" applyFont="1" applyAlignment="1">
      <alignment horizontal="center" vertical="center"/>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15"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3"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C31" sqref="C31"/>
    </sheetView>
  </sheetViews>
  <sheetFormatPr defaultColWidth="9.140625" defaultRowHeight="12.75"/>
  <cols>
    <col min="1" max="1" width="4.28125" style="241" customWidth="1"/>
    <col min="2" max="2" width="4.421875" style="241" customWidth="1"/>
    <col min="3" max="3" width="129.57421875" style="241" customWidth="1"/>
    <col min="4" max="16384" width="9.140625" style="241" customWidth="1"/>
  </cols>
  <sheetData>
    <row r="1" spans="1:3" ht="12">
      <c r="A1" s="480" t="s">
        <v>198</v>
      </c>
      <c r="B1" s="480"/>
      <c r="C1" s="480"/>
    </row>
    <row r="2" spans="1:3" ht="12">
      <c r="A2" s="480"/>
      <c r="B2" s="480"/>
      <c r="C2" s="480"/>
    </row>
    <row r="3" spans="1:3" ht="15.75">
      <c r="A3" s="481"/>
      <c r="B3" s="481"/>
      <c r="C3" s="481"/>
    </row>
    <row r="4" spans="1:3" ht="15.75">
      <c r="A4" s="242"/>
      <c r="B4" s="242"/>
      <c r="C4" s="243" t="s">
        <v>130</v>
      </c>
    </row>
    <row r="5" spans="1:3" ht="38.25">
      <c r="A5" s="244" t="s">
        <v>127</v>
      </c>
      <c r="B5" s="244"/>
      <c r="C5" s="245" t="s">
        <v>579</v>
      </c>
    </row>
    <row r="6" spans="1:3" ht="25.5">
      <c r="A6" s="244" t="s">
        <v>128</v>
      </c>
      <c r="B6" s="244"/>
      <c r="C6" s="245" t="s">
        <v>580</v>
      </c>
    </row>
    <row r="7" spans="1:3" ht="12">
      <c r="A7" s="246"/>
      <c r="B7" s="246"/>
      <c r="C7" s="247"/>
    </row>
    <row r="8" spans="1:3" ht="29.25" customHeight="1">
      <c r="A8" s="244" t="s">
        <v>582</v>
      </c>
      <c r="B8" s="244"/>
      <c r="C8" s="245" t="s">
        <v>183</v>
      </c>
    </row>
    <row r="9" spans="1:3" ht="12.75">
      <c r="A9" s="244"/>
      <c r="B9" s="244">
        <v>1</v>
      </c>
      <c r="C9" s="477" t="s">
        <v>569</v>
      </c>
    </row>
    <row r="10" spans="1:3" ht="12.75">
      <c r="A10" s="244"/>
      <c r="B10" s="244">
        <v>2</v>
      </c>
      <c r="C10" s="477" t="s">
        <v>568</v>
      </c>
    </row>
    <row r="11" spans="1:3" ht="12.75">
      <c r="A11" s="244"/>
      <c r="B11" s="244">
        <v>3</v>
      </c>
      <c r="C11" s="477" t="s">
        <v>570</v>
      </c>
    </row>
    <row r="12" spans="1:3" ht="12.75">
      <c r="A12" s="244"/>
      <c r="B12" s="244">
        <v>4</v>
      </c>
      <c r="C12" s="477" t="s">
        <v>184</v>
      </c>
    </row>
    <row r="13" spans="1:3" ht="12.75">
      <c r="A13" s="244"/>
      <c r="B13" s="244">
        <v>5</v>
      </c>
      <c r="C13" s="477" t="s">
        <v>185</v>
      </c>
    </row>
    <row r="14" spans="1:3" ht="12.75">
      <c r="A14" s="244"/>
      <c r="B14" s="244">
        <v>6</v>
      </c>
      <c r="C14" s="477" t="s">
        <v>186</v>
      </c>
    </row>
    <row r="15" spans="1:3" ht="12.75">
      <c r="A15" s="244"/>
      <c r="B15" s="244">
        <v>7</v>
      </c>
      <c r="C15" s="477" t="s">
        <v>187</v>
      </c>
    </row>
    <row r="16" spans="1:3" ht="12.75">
      <c r="A16" s="244"/>
      <c r="B16" s="244">
        <v>8</v>
      </c>
      <c r="C16" s="477" t="s">
        <v>188</v>
      </c>
    </row>
    <row r="17" spans="1:3" ht="12.75">
      <c r="A17" s="244"/>
      <c r="B17" s="244">
        <v>9</v>
      </c>
      <c r="C17" s="477" t="s">
        <v>581</v>
      </c>
    </row>
    <row r="18" spans="1:3" ht="12.75">
      <c r="A18" s="244"/>
      <c r="B18" s="244">
        <v>10</v>
      </c>
      <c r="C18" s="477" t="s">
        <v>189</v>
      </c>
    </row>
    <row r="19" spans="1:3" ht="12">
      <c r="A19" s="248"/>
      <c r="B19" s="248"/>
      <c r="C19" s="249"/>
    </row>
    <row r="20" spans="1:3" ht="12">
      <c r="A20" s="248"/>
      <c r="B20" s="248"/>
      <c r="C20" s="249"/>
    </row>
    <row r="21" spans="1:3" ht="12">
      <c r="A21" s="248"/>
      <c r="B21" s="248"/>
      <c r="C21" s="249"/>
    </row>
    <row r="22" spans="1:3" ht="12">
      <c r="A22" s="248"/>
      <c r="B22" s="248"/>
      <c r="C22" s="249"/>
    </row>
    <row r="23" spans="1:3" ht="12">
      <c r="A23" s="248"/>
      <c r="B23" s="248"/>
      <c r="C23" s="249"/>
    </row>
    <row r="24" ht="12">
      <c r="C24" s="249"/>
    </row>
    <row r="25" ht="12">
      <c r="C25" s="249"/>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4">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49" t="str">
        <f>+bilanci!A1</f>
        <v>Ragione Sociale</v>
      </c>
      <c r="D1" s="550"/>
      <c r="E1" s="550"/>
      <c r="F1" s="550"/>
      <c r="G1" s="550"/>
      <c r="H1" s="550"/>
      <c r="I1" s="551"/>
      <c r="J1" s="20"/>
      <c r="K1" s="20"/>
      <c r="L1" s="20"/>
      <c r="M1" s="20"/>
    </row>
    <row r="2" spans="1:9" ht="12">
      <c r="A2" s="17"/>
      <c r="B2" s="17"/>
      <c r="C2" s="17"/>
      <c r="D2" s="17"/>
      <c r="E2" s="17"/>
      <c r="F2" s="17"/>
      <c r="G2" s="17"/>
      <c r="H2" s="17"/>
      <c r="I2" s="17"/>
    </row>
    <row r="3" spans="1:9" ht="15.75">
      <c r="A3" s="18" t="s">
        <v>159</v>
      </c>
      <c r="B3" s="18"/>
      <c r="C3" s="476">
        <f>+bilanci!D5</f>
        <v>0</v>
      </c>
      <c r="D3" s="17"/>
      <c r="E3" s="21"/>
      <c r="F3" s="21"/>
      <c r="G3" s="21"/>
      <c r="H3" s="17"/>
      <c r="I3" s="17"/>
    </row>
    <row r="5" spans="5:8" ht="12">
      <c r="E5" s="23"/>
      <c r="F5" s="23"/>
      <c r="G5" s="52"/>
      <c r="H5" s="52"/>
    </row>
    <row r="6" spans="2:8" ht="15.75">
      <c r="B6" s="622" t="s">
        <v>136</v>
      </c>
      <c r="C6" s="623"/>
      <c r="D6" s="623"/>
      <c r="E6" s="623"/>
      <c r="F6" s="624"/>
      <c r="G6" s="52"/>
      <c r="H6" s="53"/>
    </row>
    <row r="7" ht="12">
      <c r="H7" s="53"/>
    </row>
    <row r="8" spans="6:8" ht="12.75" thickBot="1">
      <c r="F8" s="52"/>
      <c r="H8" s="54"/>
    </row>
    <row r="9" spans="2:8" ht="12.75" thickBot="1">
      <c r="B9" s="57" t="s">
        <v>13</v>
      </c>
      <c r="C9" s="553" t="s">
        <v>75</v>
      </c>
      <c r="D9" s="628"/>
      <c r="E9" s="58" t="s">
        <v>3</v>
      </c>
      <c r="F9" s="52"/>
      <c r="G9" s="52"/>
      <c r="H9" s="55" t="s">
        <v>98</v>
      </c>
    </row>
    <row r="10" spans="2:8" ht="12">
      <c r="B10" s="617" t="s">
        <v>112</v>
      </c>
      <c r="C10" s="634" t="s">
        <v>108</v>
      </c>
      <c r="D10" s="635"/>
      <c r="E10" s="211">
        <f>riepilogo!H16</f>
        <v>0</v>
      </c>
      <c r="F10" s="52"/>
      <c r="G10" s="52"/>
      <c r="H10" s="141"/>
    </row>
    <row r="11" spans="2:8" ht="12">
      <c r="B11" s="629"/>
      <c r="C11" s="636" t="s">
        <v>109</v>
      </c>
      <c r="D11" s="637"/>
      <c r="E11" s="212" t="e">
        <f>riepilogo!O16</f>
        <v>#DIV/0!</v>
      </c>
      <c r="F11" s="52"/>
      <c r="G11" s="52"/>
      <c r="H11" s="142"/>
    </row>
    <row r="12" spans="2:8" ht="12.75" thickBot="1">
      <c r="B12" s="630"/>
      <c r="C12" s="638" t="s">
        <v>110</v>
      </c>
      <c r="D12" s="639"/>
      <c r="E12" s="213" t="e">
        <f>riepilogo!V16</f>
        <v>#DIV/0!</v>
      </c>
      <c r="F12" s="52"/>
      <c r="G12" s="52"/>
      <c r="H12" s="142"/>
    </row>
    <row r="13" spans="1:8" ht="12.75" thickBot="1">
      <c r="A13" s="52"/>
      <c r="B13" s="633" t="s">
        <v>111</v>
      </c>
      <c r="C13" s="633"/>
      <c r="D13" s="633"/>
      <c r="E13" s="214" t="e">
        <f>SUM(E10:E12)</f>
        <v>#DIV/0!</v>
      </c>
      <c r="F13" s="52"/>
      <c r="G13" s="52"/>
      <c r="H13" s="142"/>
    </row>
    <row r="14" spans="2:8" ht="12">
      <c r="B14" s="527" t="s">
        <v>113</v>
      </c>
      <c r="C14" s="640" t="s">
        <v>114</v>
      </c>
      <c r="D14" s="641"/>
      <c r="E14" s="122"/>
      <c r="F14" s="627" t="s">
        <v>119</v>
      </c>
      <c r="G14" s="52"/>
      <c r="H14" s="142"/>
    </row>
    <row r="15" spans="2:8" ht="12">
      <c r="B15" s="631"/>
      <c r="C15" s="619" t="s">
        <v>115</v>
      </c>
      <c r="D15" s="621"/>
      <c r="E15" s="123"/>
      <c r="F15" s="627"/>
      <c r="H15" s="142"/>
    </row>
    <row r="16" spans="2:8" ht="12.75" thickBot="1">
      <c r="B16" s="632"/>
      <c r="C16" s="625" t="s">
        <v>116</v>
      </c>
      <c r="D16" s="626"/>
      <c r="E16" s="124"/>
      <c r="F16" s="627"/>
      <c r="H16" s="142"/>
    </row>
    <row r="17" spans="2:8" ht="12">
      <c r="B17" s="633" t="s">
        <v>111</v>
      </c>
      <c r="C17" s="633"/>
      <c r="D17" s="633"/>
      <c r="E17" s="215">
        <f>SUM(E14:E16)</f>
        <v>0</v>
      </c>
      <c r="H17" s="142"/>
    </row>
    <row r="18" spans="2:8" ht="12.75" thickBot="1">
      <c r="B18" s="23"/>
      <c r="C18" s="23"/>
      <c r="D18" s="64" t="s">
        <v>107</v>
      </c>
      <c r="E18" s="216" t="e">
        <f>+E13/E17</f>
        <v>#DIV/0!</v>
      </c>
      <c r="F18" s="56" t="s">
        <v>121</v>
      </c>
      <c r="H18" s="143"/>
    </row>
    <row r="19" spans="2:8" ht="12">
      <c r="B19" s="65" t="s">
        <v>119</v>
      </c>
      <c r="H19" s="107"/>
    </row>
    <row r="20" spans="2:8" ht="12">
      <c r="B20" s="619" t="s">
        <v>120</v>
      </c>
      <c r="C20" s="620"/>
      <c r="D20" s="620"/>
      <c r="E20" s="620"/>
      <c r="F20" s="621"/>
      <c r="H20" s="107"/>
    </row>
    <row r="21" spans="2:8" ht="12">
      <c r="B21" s="65" t="s">
        <v>121</v>
      </c>
      <c r="C21" s="65"/>
      <c r="H21" s="107"/>
    </row>
    <row r="22" spans="2:6" ht="42.75" customHeight="1">
      <c r="B22" s="619" t="s">
        <v>149</v>
      </c>
      <c r="C22" s="620"/>
      <c r="D22" s="620"/>
      <c r="E22" s="620"/>
      <c r="F22" s="621"/>
    </row>
    <row r="23" spans="2:4" ht="12.75" thickBot="1">
      <c r="B23" s="52"/>
      <c r="C23" s="52"/>
      <c r="D23" s="52"/>
    </row>
    <row r="24" spans="2:8" ht="24.75" thickBot="1">
      <c r="B24" s="59" t="s">
        <v>117</v>
      </c>
      <c r="C24" s="60" t="s">
        <v>118</v>
      </c>
      <c r="D24" s="52"/>
      <c r="H24" s="55" t="s">
        <v>98</v>
      </c>
    </row>
    <row r="25" spans="2:8" ht="12">
      <c r="B25" s="61" t="s">
        <v>150</v>
      </c>
      <c r="C25" s="125"/>
      <c r="D25" s="63"/>
      <c r="E25" s="52"/>
      <c r="F25" s="52"/>
      <c r="H25" s="141"/>
    </row>
    <row r="26" spans="2:8" ht="12">
      <c r="B26" s="61" t="s">
        <v>151</v>
      </c>
      <c r="C26" s="125"/>
      <c r="D26" s="63"/>
      <c r="E26" s="52"/>
      <c r="F26" s="52"/>
      <c r="H26" s="142"/>
    </row>
    <row r="27" spans="2:8" ht="12">
      <c r="B27" s="61" t="s">
        <v>152</v>
      </c>
      <c r="C27" s="125"/>
      <c r="D27" s="63"/>
      <c r="E27" s="52"/>
      <c r="F27" s="52"/>
      <c r="H27" s="142"/>
    </row>
    <row r="28" spans="2:8" ht="12">
      <c r="B28" s="61" t="s">
        <v>153</v>
      </c>
      <c r="C28" s="125"/>
      <c r="D28" s="63"/>
      <c r="E28" s="52"/>
      <c r="F28" s="52"/>
      <c r="H28" s="142"/>
    </row>
    <row r="29" spans="2:8" ht="12">
      <c r="B29" s="61" t="s">
        <v>154</v>
      </c>
      <c r="C29" s="125"/>
      <c r="D29" s="63"/>
      <c r="E29" s="52"/>
      <c r="F29" s="52"/>
      <c r="H29" s="142"/>
    </row>
    <row r="30" spans="2:8" ht="12">
      <c r="B30" s="61" t="s">
        <v>155</v>
      </c>
      <c r="C30" s="125"/>
      <c r="D30" s="63"/>
      <c r="H30" s="142"/>
    </row>
    <row r="31" spans="2:8" ht="12">
      <c r="B31" s="61" t="s">
        <v>156</v>
      </c>
      <c r="C31" s="125"/>
      <c r="D31" s="63"/>
      <c r="H31" s="142"/>
    </row>
    <row r="32" spans="2:8" ht="12.75" thickBot="1">
      <c r="B32" s="62" t="s">
        <v>157</v>
      </c>
      <c r="C32" s="126"/>
      <c r="H32" s="143"/>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view="pageLayout" workbookViewId="0" topLeftCell="A1">
      <selection activeCell="H22" sqref="H22"/>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49" t="str">
        <f>+bilanci!A1</f>
        <v>Ragione Sociale</v>
      </c>
      <c r="D1" s="550"/>
      <c r="E1" s="550"/>
      <c r="F1" s="550"/>
      <c r="G1" s="550"/>
      <c r="H1" s="550"/>
      <c r="I1" s="551"/>
      <c r="J1" s="66"/>
      <c r="K1" s="66"/>
      <c r="L1" s="66"/>
      <c r="M1" s="66"/>
      <c r="N1" s="66"/>
      <c r="O1" s="66"/>
      <c r="P1" s="66"/>
      <c r="Q1" s="66"/>
      <c r="R1" s="66"/>
      <c r="S1" s="66"/>
      <c r="T1" s="66"/>
      <c r="U1" s="66"/>
      <c r="V1" s="66"/>
      <c r="W1" s="66"/>
      <c r="X1" s="66"/>
      <c r="Y1" s="66"/>
      <c r="Z1" s="66"/>
      <c r="AA1" s="66"/>
    </row>
    <row r="2" ht="12"/>
    <row r="3" spans="1:27" ht="15.75">
      <c r="A3" s="18" t="s">
        <v>159</v>
      </c>
      <c r="B3" s="18"/>
      <c r="C3" s="476">
        <f>+bilanci!D5</f>
        <v>0</v>
      </c>
      <c r="E3" s="21"/>
      <c r="F3" s="21"/>
      <c r="G3" s="21"/>
      <c r="Z3" s="235" t="s">
        <v>180</v>
      </c>
      <c r="AA3" s="236"/>
    </row>
    <row r="4" spans="26:27" ht="12">
      <c r="Z4" s="240" t="s">
        <v>181</v>
      </c>
      <c r="AA4" s="237">
        <f>+H22+'costi esterni'!G51+ammort!N27</f>
        <v>0</v>
      </c>
    </row>
    <row r="5" spans="26:27" ht="12">
      <c r="Z5" s="238" t="s">
        <v>182</v>
      </c>
      <c r="AA5" s="239" t="e">
        <f>+AA13*E22+'material handling'!E13</f>
        <v>#DIV/0!</v>
      </c>
    </row>
    <row r="6" spans="7:12" ht="12">
      <c r="G6" s="21"/>
      <c r="H6" s="21"/>
      <c r="I6" s="21"/>
      <c r="J6" s="21"/>
      <c r="K6" s="21"/>
      <c r="L6" s="21"/>
    </row>
    <row r="7" spans="1:27" ht="15.75">
      <c r="A7" s="554" t="s">
        <v>137</v>
      </c>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6"/>
    </row>
    <row r="8" spans="7:12" ht="12">
      <c r="G8" s="21"/>
      <c r="H8" s="21"/>
      <c r="I8" s="21"/>
      <c r="J8" s="21"/>
      <c r="K8" s="21"/>
      <c r="L8" s="21"/>
    </row>
    <row r="9" spans="7:12" ht="12.75" thickBot="1">
      <c r="G9" s="21"/>
      <c r="H9" s="57" t="s">
        <v>13</v>
      </c>
      <c r="I9" s="21"/>
      <c r="J9" s="21"/>
      <c r="K9" s="21"/>
      <c r="L9" s="21"/>
    </row>
    <row r="10" spans="4:29" ht="12.75" customHeight="1">
      <c r="D10" s="617" t="s">
        <v>96</v>
      </c>
      <c r="E10" s="644" t="s">
        <v>0</v>
      </c>
      <c r="F10" s="568"/>
      <c r="G10" s="664"/>
      <c r="H10" s="581" t="s">
        <v>15</v>
      </c>
      <c r="I10" s="644" t="s">
        <v>138</v>
      </c>
      <c r="J10" s="644" t="s">
        <v>10</v>
      </c>
      <c r="K10" s="644" t="s">
        <v>139</v>
      </c>
      <c r="L10" s="644" t="s">
        <v>7</v>
      </c>
      <c r="M10" s="568"/>
      <c r="N10" s="568"/>
      <c r="O10" s="664"/>
      <c r="P10" s="647" t="s">
        <v>20</v>
      </c>
      <c r="Q10" s="647" t="s">
        <v>21</v>
      </c>
      <c r="R10" s="647" t="s">
        <v>14</v>
      </c>
      <c r="S10" s="663" t="s">
        <v>4</v>
      </c>
      <c r="T10" s="568"/>
      <c r="U10" s="568"/>
      <c r="V10" s="664"/>
      <c r="W10" s="644" t="s">
        <v>22</v>
      </c>
      <c r="X10" s="644" t="s">
        <v>23</v>
      </c>
      <c r="Y10" s="644" t="s">
        <v>17</v>
      </c>
      <c r="Z10" s="644" t="s">
        <v>18</v>
      </c>
      <c r="AA10" s="644" t="s">
        <v>19</v>
      </c>
      <c r="AB10" s="644" t="s">
        <v>140</v>
      </c>
      <c r="AC10" s="584" t="s">
        <v>141</v>
      </c>
    </row>
    <row r="11" spans="2:29" ht="12">
      <c r="B11" s="661" t="s">
        <v>70</v>
      </c>
      <c r="C11" s="662" t="s">
        <v>71</v>
      </c>
      <c r="D11" s="577"/>
      <c r="E11" s="666"/>
      <c r="F11" s="571"/>
      <c r="G11" s="665"/>
      <c r="H11" s="582"/>
      <c r="I11" s="645"/>
      <c r="J11" s="645"/>
      <c r="K11" s="645"/>
      <c r="L11" s="666"/>
      <c r="M11" s="571"/>
      <c r="N11" s="571"/>
      <c r="O11" s="665"/>
      <c r="P11" s="574"/>
      <c r="Q11" s="574"/>
      <c r="R11" s="574"/>
      <c r="S11" s="571"/>
      <c r="T11" s="571"/>
      <c r="U11" s="571"/>
      <c r="V11" s="665"/>
      <c r="W11" s="645"/>
      <c r="X11" s="645"/>
      <c r="Y11" s="645"/>
      <c r="Z11" s="645"/>
      <c r="AA11" s="645"/>
      <c r="AB11" s="645"/>
      <c r="AC11" s="585"/>
    </row>
    <row r="12" spans="2:29" ht="18" customHeight="1" thickBot="1">
      <c r="B12" s="574"/>
      <c r="C12" s="652"/>
      <c r="D12" s="578"/>
      <c r="E12" s="73" t="s">
        <v>1</v>
      </c>
      <c r="F12" s="38" t="s">
        <v>2</v>
      </c>
      <c r="G12" s="74" t="s">
        <v>39</v>
      </c>
      <c r="H12" s="583"/>
      <c r="I12" s="655"/>
      <c r="J12" s="655"/>
      <c r="K12" s="655"/>
      <c r="L12" s="73" t="s">
        <v>8</v>
      </c>
      <c r="M12" s="38" t="s">
        <v>9</v>
      </c>
      <c r="N12" s="75" t="s">
        <v>11</v>
      </c>
      <c r="O12" s="69" t="s">
        <v>39</v>
      </c>
      <c r="P12" s="648"/>
      <c r="Q12" s="648"/>
      <c r="R12" s="648"/>
      <c r="S12" s="67" t="s">
        <v>5</v>
      </c>
      <c r="T12" s="68" t="s">
        <v>6</v>
      </c>
      <c r="U12" s="67" t="s">
        <v>12</v>
      </c>
      <c r="V12" s="69" t="s">
        <v>39</v>
      </c>
      <c r="W12" s="655"/>
      <c r="X12" s="655"/>
      <c r="Y12" s="655"/>
      <c r="Z12" s="655"/>
      <c r="AA12" s="655"/>
      <c r="AB12" s="655"/>
      <c r="AC12" s="586"/>
    </row>
    <row r="13" spans="1:29" ht="30" customHeight="1">
      <c r="A13" s="541" t="s">
        <v>69</v>
      </c>
      <c r="B13" s="131" t="s">
        <v>24</v>
      </c>
      <c r="C13" s="132" t="s">
        <v>65</v>
      </c>
      <c r="D13" s="217">
        <f>organico!M9</f>
        <v>0</v>
      </c>
      <c r="E13" s="218">
        <f>ore!C12</f>
        <v>0</v>
      </c>
      <c r="F13" s="218">
        <f>ore!C13</f>
        <v>0</v>
      </c>
      <c r="G13" s="218">
        <f>E13+F13</f>
        <v>0</v>
      </c>
      <c r="H13" s="206">
        <f>organico!D9*lavoro!C20+organico!E9*lavoro!D20+organico!F9*lavoro!E20+organico!G9*lavoro!F20+organico!I9*lavoro!H20+organico!J9*lavoro!I20+organico!K9*lavoro!J20</f>
        <v>0</v>
      </c>
      <c r="I13" s="206" t="e">
        <f>(H17-H15-H16)/(G17-F15-F16)</f>
        <v>#DIV/0!</v>
      </c>
      <c r="J13" s="206" t="e">
        <f>(F13+F14)*I13/(E17)</f>
        <v>#DIV/0!</v>
      </c>
      <c r="K13" s="206" t="e">
        <f>SUM(I13:J13)</f>
        <v>#DIV/0!</v>
      </c>
      <c r="L13" s="206" t="e">
        <f>ammort!$N$27*riepilogo!G13/riepilogo!$G$17</f>
        <v>#DIV/0!</v>
      </c>
      <c r="M13" s="129"/>
      <c r="N13" s="206" t="e">
        <f>-M17</f>
        <v>#DIV/0!</v>
      </c>
      <c r="O13" s="206" t="e">
        <f>L13+M13+N13</f>
        <v>#DIV/0!</v>
      </c>
      <c r="P13" s="206" t="e">
        <f>L13/E17</f>
        <v>#DIV/0!</v>
      </c>
      <c r="Q13" s="206" t="e">
        <f>N13/E17</f>
        <v>#DIV/0!</v>
      </c>
      <c r="R13" s="206" t="e">
        <f>SUM(P13:Q13)</f>
        <v>#DIV/0!</v>
      </c>
      <c r="S13" s="206" t="e">
        <f>'costi esterni'!$G$51*riepilogo!G13/riepilogo!$G$17</f>
        <v>#DIV/0!</v>
      </c>
      <c r="T13" s="129"/>
      <c r="U13" s="206" t="e">
        <f>-T17</f>
        <v>#DIV/0!</v>
      </c>
      <c r="V13" s="206" t="e">
        <f>S13+T13+U13</f>
        <v>#DIV/0!</v>
      </c>
      <c r="W13" s="206" t="e">
        <f>S13/E17</f>
        <v>#DIV/0!</v>
      </c>
      <c r="X13" s="206" t="e">
        <f>U13/E17</f>
        <v>#DIV/0!</v>
      </c>
      <c r="Y13" s="206" t="e">
        <f>W13+X13</f>
        <v>#DIV/0!</v>
      </c>
      <c r="Z13" s="227" t="e">
        <f>I13+J13+P13+W13</f>
        <v>#DIV/0!</v>
      </c>
      <c r="AA13" s="282" t="e">
        <f>I13+J13+R13+Y13</f>
        <v>#DIV/0!</v>
      </c>
      <c r="AB13" s="228" t="e">
        <f>$G$39+$K$39*$O$40/$O$39</f>
        <v>#DIV/0!</v>
      </c>
      <c r="AC13" s="229" t="e">
        <f>AA13*AB13</f>
        <v>#DIV/0!</v>
      </c>
    </row>
    <row r="14" spans="1:29" ht="30" customHeight="1">
      <c r="A14" s="542"/>
      <c r="B14" s="131" t="s">
        <v>25</v>
      </c>
      <c r="C14" s="132" t="s">
        <v>66</v>
      </c>
      <c r="D14" s="219">
        <f>organico!M10</f>
        <v>0</v>
      </c>
      <c r="E14" s="220">
        <f>ore!D12</f>
        <v>0</v>
      </c>
      <c r="F14" s="220">
        <f>ore!D13</f>
        <v>0</v>
      </c>
      <c r="G14" s="220">
        <f>E14+F14</f>
        <v>0</v>
      </c>
      <c r="H14" s="205">
        <f>organico!D10*lavoro!C20+organico!E10*lavoro!D20+organico!F10*lavoro!E20+organico!G10*lavoro!F20+organico!I10*lavoro!H20+organico!J10*lavoro!I20+organico!K10*lavoro!J20</f>
        <v>0</v>
      </c>
      <c r="I14" s="70"/>
      <c r="J14" s="70"/>
      <c r="K14" s="70"/>
      <c r="L14" s="205" t="e">
        <f>ammort!$N$27*riepilogo!G14/riepilogo!$G$17</f>
        <v>#DIV/0!</v>
      </c>
      <c r="M14" s="205" t="e">
        <f>-L14</f>
        <v>#DIV/0!</v>
      </c>
      <c r="N14" s="130"/>
      <c r="O14" s="205" t="e">
        <f>L14+M14+N14</f>
        <v>#DIV/0!</v>
      </c>
      <c r="P14" s="130"/>
      <c r="Q14" s="130"/>
      <c r="R14" s="130"/>
      <c r="S14" s="205" t="e">
        <f>'costi esterni'!$G$51*riepilogo!G14/riepilogo!$G$17</f>
        <v>#DIV/0!</v>
      </c>
      <c r="T14" s="205" t="e">
        <f>-S14</f>
        <v>#DIV/0!</v>
      </c>
      <c r="U14" s="130"/>
      <c r="V14" s="205" t="e">
        <f>S14+T14+U14</f>
        <v>#DIV/0!</v>
      </c>
      <c r="W14" s="70"/>
      <c r="X14" s="70"/>
      <c r="Y14" s="70"/>
      <c r="Z14" s="70"/>
      <c r="AA14" s="70"/>
      <c r="AB14" s="71"/>
      <c r="AC14" s="71"/>
    </row>
    <row r="15" spans="1:29" ht="30" customHeight="1">
      <c r="A15" s="542"/>
      <c r="B15" s="131" t="s">
        <v>40</v>
      </c>
      <c r="C15" s="132" t="s">
        <v>67</v>
      </c>
      <c r="D15" s="219">
        <f>organico!M11</f>
        <v>0</v>
      </c>
      <c r="E15" s="220">
        <f>ore!E12</f>
        <v>0</v>
      </c>
      <c r="F15" s="220">
        <f>ore!E13</f>
        <v>0</v>
      </c>
      <c r="G15" s="220">
        <f>E15+F15</f>
        <v>0</v>
      </c>
      <c r="H15" s="205">
        <f>organico!D11*lavoro!C20+organico!E11*lavoro!D20+organico!F11*lavoro!E20+organico!G11*lavoro!F20+organico!I11*lavoro!H20+organico!J11*lavoro!I20+organico!K11*lavoro!J20</f>
        <v>0</v>
      </c>
      <c r="I15" s="70"/>
      <c r="J15" s="70"/>
      <c r="K15" s="70"/>
      <c r="L15" s="205" t="e">
        <f>ammort!$N$27*riepilogo!G15/riepilogo!$G$17</f>
        <v>#DIV/0!</v>
      </c>
      <c r="M15" s="205" t="e">
        <f>-L15</f>
        <v>#DIV/0!</v>
      </c>
      <c r="N15" s="130"/>
      <c r="O15" s="205" t="e">
        <f>L15+M15+N15</f>
        <v>#DIV/0!</v>
      </c>
      <c r="P15" s="130"/>
      <c r="Q15" s="130"/>
      <c r="R15" s="130"/>
      <c r="S15" s="205" t="e">
        <f>'costi esterni'!$G$51*riepilogo!G15/riepilogo!$G$17+H15</f>
        <v>#DIV/0!</v>
      </c>
      <c r="T15" s="205" t="e">
        <f>-S15</f>
        <v>#DIV/0!</v>
      </c>
      <c r="U15" s="130"/>
      <c r="V15" s="205" t="e">
        <f>S15+T15+U15</f>
        <v>#DIV/0!</v>
      </c>
      <c r="W15" s="70"/>
      <c r="X15" s="70"/>
      <c r="Y15" s="70"/>
      <c r="Z15" s="70"/>
      <c r="AA15" s="70"/>
      <c r="AB15" s="71"/>
      <c r="AC15" s="71"/>
    </row>
    <row r="16" spans="1:29" ht="30" customHeight="1">
      <c r="A16" s="543"/>
      <c r="B16" s="131" t="s">
        <v>26</v>
      </c>
      <c r="C16" s="132" t="s">
        <v>68</v>
      </c>
      <c r="D16" s="219">
        <f>organico!M12</f>
        <v>0</v>
      </c>
      <c r="E16" s="220">
        <f>ore!F12</f>
        <v>0</v>
      </c>
      <c r="F16" s="220">
        <f>ore!F13</f>
        <v>0</v>
      </c>
      <c r="G16" s="220">
        <f>E16+F16</f>
        <v>0</v>
      </c>
      <c r="H16" s="205">
        <f>organico!D12*lavoro!C20+organico!E12*lavoro!D20+organico!F12*lavoro!E20+organico!G12*lavoro!F20+organico!I12*lavoro!H20+organico!J12*lavoro!I20+organico!K12*lavoro!J20</f>
        <v>0</v>
      </c>
      <c r="I16" s="70"/>
      <c r="J16" s="70"/>
      <c r="K16" s="70"/>
      <c r="L16" s="205" t="e">
        <f>ammort!$N$27*riepilogo!G16/riepilogo!$G$17</f>
        <v>#DIV/0!</v>
      </c>
      <c r="M16" s="130"/>
      <c r="N16" s="130"/>
      <c r="O16" s="205" t="e">
        <f>L16+M16+N16</f>
        <v>#DIV/0!</v>
      </c>
      <c r="P16" s="130"/>
      <c r="Q16" s="130"/>
      <c r="R16" s="130"/>
      <c r="S16" s="205" t="e">
        <f>'costi esterni'!$G$51*riepilogo!G16/riepilogo!$G$17</f>
        <v>#DIV/0!</v>
      </c>
      <c r="T16" s="130"/>
      <c r="U16" s="130"/>
      <c r="V16" s="205" t="e">
        <f>S16+T16+U16</f>
        <v>#DIV/0!</v>
      </c>
      <c r="W16" s="70"/>
      <c r="X16" s="70"/>
      <c r="Y16" s="70"/>
      <c r="Z16" s="70"/>
      <c r="AA16" s="70"/>
      <c r="AB16" s="71"/>
      <c r="AC16" s="71"/>
    </row>
    <row r="17" spans="3:29" ht="12">
      <c r="C17" s="78" t="s">
        <v>16</v>
      </c>
      <c r="D17" s="219">
        <f>SUM(D13:D16)</f>
        <v>0</v>
      </c>
      <c r="E17" s="220">
        <f>SUM(E13:E16)</f>
        <v>0</v>
      </c>
      <c r="F17" s="220">
        <f>SUM(F13:F16)</f>
        <v>0</v>
      </c>
      <c r="G17" s="220">
        <f>SUM(G13:G16)</f>
        <v>0</v>
      </c>
      <c r="H17" s="205">
        <f>SUM(H13:H16)</f>
        <v>0</v>
      </c>
      <c r="I17" s="70"/>
      <c r="J17" s="70"/>
      <c r="K17" s="70"/>
      <c r="L17" s="205" t="e">
        <f>SUM(L13:L16)</f>
        <v>#DIV/0!</v>
      </c>
      <c r="M17" s="205" t="e">
        <f>SUM(M13:M16)</f>
        <v>#DIV/0!</v>
      </c>
      <c r="N17" s="205" t="e">
        <f>SUM(N13:N16)</f>
        <v>#DIV/0!</v>
      </c>
      <c r="O17" s="205" t="e">
        <f>SUM(O13:O16)</f>
        <v>#DIV/0!</v>
      </c>
      <c r="P17" s="130"/>
      <c r="Q17" s="130"/>
      <c r="R17" s="130"/>
      <c r="S17" s="205" t="e">
        <f>SUM(S13:S16)</f>
        <v>#DIV/0!</v>
      </c>
      <c r="T17" s="205" t="e">
        <f>SUM(T13:T16)</f>
        <v>#DIV/0!</v>
      </c>
      <c r="U17" s="205" t="e">
        <f>SUM(U13:U16)</f>
        <v>#DIV/0!</v>
      </c>
      <c r="V17" s="205"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197</v>
      </c>
      <c r="D19" s="76"/>
      <c r="E19" s="220" t="e">
        <f>+ore!C15</f>
        <v>#DIV/0!</v>
      </c>
      <c r="F19" s="77"/>
      <c r="G19" s="77"/>
      <c r="H19" s="72"/>
      <c r="I19" s="281" t="s">
        <v>196</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21">
        <f>organico!M13</f>
        <v>0</v>
      </c>
      <c r="E22" s="222">
        <f>ore!G12</f>
        <v>0</v>
      </c>
      <c r="F22" s="222">
        <f>ore!G13</f>
        <v>0</v>
      </c>
      <c r="G22" s="222">
        <f>ore!G14</f>
        <v>0</v>
      </c>
      <c r="H22" s="223">
        <f>lavoro!L18</f>
        <v>0</v>
      </c>
      <c r="I22" s="233"/>
      <c r="J22" s="72"/>
      <c r="K22" s="234"/>
      <c r="L22" s="223">
        <f>ammort!N27</f>
        <v>0</v>
      </c>
      <c r="M22" s="72"/>
      <c r="N22" s="72"/>
      <c r="O22" s="223">
        <f>ammort!N27</f>
        <v>0</v>
      </c>
      <c r="P22" s="72"/>
      <c r="Q22" s="72"/>
      <c r="R22" s="72"/>
      <c r="S22" s="223">
        <f>'costi esterni'!G51+riepilogo!H15</f>
        <v>0</v>
      </c>
      <c r="T22" s="72"/>
      <c r="U22" s="72"/>
      <c r="V22" s="223">
        <f>S22</f>
        <v>0</v>
      </c>
      <c r="W22" s="72"/>
      <c r="X22" s="72"/>
      <c r="Y22" s="72"/>
      <c r="Z22" s="72"/>
      <c r="AA22" s="72"/>
    </row>
    <row r="23" spans="3:29" s="72" customFormat="1" ht="12.75" thickBot="1">
      <c r="C23" s="79"/>
      <c r="D23" s="250"/>
      <c r="E23" s="251"/>
      <c r="F23" s="251"/>
      <c r="G23" s="251"/>
      <c r="H23" s="252"/>
      <c r="I23" s="233"/>
      <c r="K23" s="234"/>
      <c r="L23" s="252"/>
      <c r="O23" s="252"/>
      <c r="S23" s="252"/>
      <c r="V23" s="253"/>
      <c r="AA23" s="274"/>
      <c r="AC23" s="275" t="s">
        <v>196</v>
      </c>
    </row>
    <row r="24" spans="3:29" s="72" customFormat="1" ht="12">
      <c r="C24" s="79"/>
      <c r="D24" s="617" t="s">
        <v>193</v>
      </c>
      <c r="E24" s="276"/>
      <c r="F24" s="276"/>
      <c r="G24" s="276"/>
      <c r="H24" s="277"/>
      <c r="I24" s="567" t="s">
        <v>194</v>
      </c>
      <c r="J24" s="644" t="s">
        <v>10</v>
      </c>
      <c r="K24" s="584" t="s">
        <v>195</v>
      </c>
      <c r="L24" s="277"/>
      <c r="M24" s="278"/>
      <c r="N24" s="278"/>
      <c r="O24" s="277"/>
      <c r="P24" s="527" t="s">
        <v>20</v>
      </c>
      <c r="Q24" s="647" t="s">
        <v>21</v>
      </c>
      <c r="R24" s="649" t="s">
        <v>14</v>
      </c>
      <c r="S24" s="277"/>
      <c r="T24" s="278"/>
      <c r="U24" s="278"/>
      <c r="V24" s="279"/>
      <c r="W24" s="644" t="s">
        <v>22</v>
      </c>
      <c r="X24" s="644" t="s">
        <v>23</v>
      </c>
      <c r="Y24" s="644" t="s">
        <v>17</v>
      </c>
      <c r="Z24" s="644" t="s">
        <v>18</v>
      </c>
      <c r="AA24" s="644" t="s">
        <v>19</v>
      </c>
      <c r="AB24" s="644" t="s">
        <v>140</v>
      </c>
      <c r="AC24" s="584" t="s">
        <v>141</v>
      </c>
    </row>
    <row r="25" spans="3:29" s="72" customFormat="1" ht="12">
      <c r="C25" s="651" t="s">
        <v>192</v>
      </c>
      <c r="D25" s="577"/>
      <c r="E25" s="276"/>
      <c r="F25" s="276"/>
      <c r="G25" s="276"/>
      <c r="H25" s="277"/>
      <c r="I25" s="653"/>
      <c r="J25" s="645"/>
      <c r="K25" s="585"/>
      <c r="L25" s="277"/>
      <c r="M25" s="278"/>
      <c r="N25" s="278"/>
      <c r="O25" s="277"/>
      <c r="P25" s="573"/>
      <c r="Q25" s="574"/>
      <c r="R25" s="575"/>
      <c r="S25" s="277"/>
      <c r="T25" s="278"/>
      <c r="U25" s="278"/>
      <c r="V25" s="279"/>
      <c r="W25" s="645"/>
      <c r="X25" s="645"/>
      <c r="Y25" s="645"/>
      <c r="Z25" s="645"/>
      <c r="AA25" s="645"/>
      <c r="AB25" s="645"/>
      <c r="AC25" s="585"/>
    </row>
    <row r="26" spans="3:29" s="72" customFormat="1" ht="12.75" thickBot="1">
      <c r="C26" s="652"/>
      <c r="D26" s="577"/>
      <c r="E26" s="276"/>
      <c r="F26" s="276"/>
      <c r="G26" s="276"/>
      <c r="H26" s="277"/>
      <c r="I26" s="654"/>
      <c r="J26" s="655"/>
      <c r="K26" s="586"/>
      <c r="L26" s="277"/>
      <c r="M26" s="278"/>
      <c r="N26" s="278"/>
      <c r="O26" s="277"/>
      <c r="P26" s="646"/>
      <c r="Q26" s="648"/>
      <c r="R26" s="650"/>
      <c r="S26" s="277"/>
      <c r="T26" s="278"/>
      <c r="U26" s="278"/>
      <c r="V26" s="279"/>
      <c r="W26" s="645"/>
      <c r="X26" s="645"/>
      <c r="Y26" s="645"/>
      <c r="Z26" s="645"/>
      <c r="AA26" s="645"/>
      <c r="AB26" s="645"/>
      <c r="AC26" s="585"/>
    </row>
    <row r="27" spans="1:29" s="72" customFormat="1" ht="29.25" customHeight="1">
      <c r="A27" s="541" t="s">
        <v>191</v>
      </c>
      <c r="C27" s="132" t="str">
        <f>+lavoro!C11</f>
        <v>DIRIGENTI</v>
      </c>
      <c r="D27" s="272" t="e">
        <f>+lavoro!C22</f>
        <v>#DIV/0!</v>
      </c>
      <c r="E27" s="276"/>
      <c r="F27" s="276"/>
      <c r="G27" s="276"/>
      <c r="H27" s="277"/>
      <c r="I27" s="267" t="e">
        <f>IF(D27=0,0,+$I$13*D27)</f>
        <v>#DIV/0!</v>
      </c>
      <c r="J27" s="267" t="e">
        <f>IF(D27=0,0,+$J$13)</f>
        <v>#DIV/0!</v>
      </c>
      <c r="K27" s="267" t="e">
        <f>IF(D27=0,0,+I27+J27)</f>
        <v>#DIV/0!</v>
      </c>
      <c r="L27" s="277"/>
      <c r="M27" s="278"/>
      <c r="N27" s="278"/>
      <c r="O27" s="277"/>
      <c r="P27" s="267" t="e">
        <f>IF(D27=0,0,+$P$13)</f>
        <v>#DIV/0!</v>
      </c>
      <c r="Q27" s="267" t="e">
        <f>IF(D27=0,0,+$Q$13)</f>
        <v>#DIV/0!</v>
      </c>
      <c r="R27" s="267" t="e">
        <f>IF(D27=0,0,+$R$13)</f>
        <v>#DIV/0!</v>
      </c>
      <c r="S27" s="277"/>
      <c r="T27" s="278"/>
      <c r="U27" s="278"/>
      <c r="V27" s="279"/>
      <c r="W27" s="268" t="e">
        <f>IF(D27=0,0,+$W$13)</f>
        <v>#DIV/0!</v>
      </c>
      <c r="X27" s="268" t="e">
        <f>IF(D27=0,0,+$X$13)</f>
        <v>#DIV/0!</v>
      </c>
      <c r="Y27" s="268" t="e">
        <f>IF(D27=0,0,+$Y$13)</f>
        <v>#DIV/0!</v>
      </c>
      <c r="Z27" s="268" t="e">
        <f>+I27+J27+P27+W27</f>
        <v>#DIV/0!</v>
      </c>
      <c r="AA27" s="283" t="e">
        <f>I27+J27+R27+Y27</f>
        <v>#DIV/0!</v>
      </c>
      <c r="AB27" s="269" t="e">
        <f>+$AB$13</f>
        <v>#DIV/0!</v>
      </c>
      <c r="AC27" s="269" t="e">
        <f>+AA27*AB27</f>
        <v>#DIV/0!</v>
      </c>
    </row>
    <row r="28" spans="1:29" s="72" customFormat="1" ht="30" customHeight="1">
      <c r="A28" s="542"/>
      <c r="C28" s="132" t="str">
        <f>+organico!E7</f>
        <v>personale DIPENDENTE (esclusi dirigenti)</v>
      </c>
      <c r="D28" s="272" t="e">
        <f>+lavoro!G22</f>
        <v>#DIV/0!</v>
      </c>
      <c r="E28" s="276"/>
      <c r="F28" s="276"/>
      <c r="G28" s="276"/>
      <c r="H28" s="277"/>
      <c r="I28" s="266" t="e">
        <f>IF(D28=0,0,+$I$13*D28)</f>
        <v>#DIV/0!</v>
      </c>
      <c r="J28" s="267" t="e">
        <f>IF(D28=0,0,+$J$13)</f>
        <v>#DIV/0!</v>
      </c>
      <c r="K28" s="273" t="e">
        <f>IF(D28=0,0,+I28+J28)</f>
        <v>#DIV/0!</v>
      </c>
      <c r="L28" s="277"/>
      <c r="M28" s="278"/>
      <c r="N28" s="278"/>
      <c r="O28" s="277"/>
      <c r="P28" s="267" t="e">
        <f>IF(D28=0,0,+$P$13)</f>
        <v>#DIV/0!</v>
      </c>
      <c r="Q28" s="267" t="e">
        <f>IF(D28=0,0,+$Q$13)</f>
        <v>#DIV/0!</v>
      </c>
      <c r="R28" s="267" t="e">
        <f>IF(D28=0,0,+$R$13)</f>
        <v>#DIV/0!</v>
      </c>
      <c r="S28" s="277"/>
      <c r="T28" s="278"/>
      <c r="U28" s="278"/>
      <c r="V28" s="279"/>
      <c r="W28" s="268" t="e">
        <f>IF(D28=0,0,+$W$13)</f>
        <v>#DIV/0!</v>
      </c>
      <c r="X28" s="268" t="e">
        <f>IF(D28=0,0,+$X$13)</f>
        <v>#DIV/0!</v>
      </c>
      <c r="Y28" s="268" t="e">
        <f>IF(D28=0,0,+$Y$13)</f>
        <v>#DIV/0!</v>
      </c>
      <c r="Z28" s="269" t="e">
        <f>+I28+J28+P28+W28</f>
        <v>#DIV/0!</v>
      </c>
      <c r="AA28" s="283" t="e">
        <f>I28+J28+R28+Y28</f>
        <v>#DIV/0!</v>
      </c>
      <c r="AB28" s="269" t="e">
        <f>+$AB$13</f>
        <v>#DIV/0!</v>
      </c>
      <c r="AC28" s="269" t="e">
        <f>+AA28*AB28</f>
        <v>#DIV/0!</v>
      </c>
    </row>
    <row r="29" spans="1:29" s="72" customFormat="1" ht="27.75" customHeight="1">
      <c r="A29" s="542"/>
      <c r="C29" s="132" t="str">
        <f>+lavoro!H11</f>
        <v>personale ASSIMILABILE (a dipendente)</v>
      </c>
      <c r="D29" s="272" t="e">
        <f>+lavoro!K22</f>
        <v>#DIV/0!</v>
      </c>
      <c r="E29" s="276"/>
      <c r="F29" s="276"/>
      <c r="G29" s="276"/>
      <c r="H29" s="277"/>
      <c r="I29" s="266" t="e">
        <f>IF(D29=0,0,+$I$13*D29)</f>
        <v>#DIV/0!</v>
      </c>
      <c r="J29" s="267" t="e">
        <f>IF(D29=0,0,+$J$13)</f>
        <v>#DIV/0!</v>
      </c>
      <c r="K29" s="273" t="e">
        <f>IF(D29=0,0,+I29+J29)</f>
        <v>#DIV/0!</v>
      </c>
      <c r="L29" s="277"/>
      <c r="M29" s="278"/>
      <c r="N29" s="278"/>
      <c r="O29" s="277"/>
      <c r="P29" s="267" t="e">
        <f>IF(D29=0,0,+$P$13)</f>
        <v>#DIV/0!</v>
      </c>
      <c r="Q29" s="267" t="e">
        <f>IF(D29=0,0,+$Q$13)</f>
        <v>#DIV/0!</v>
      </c>
      <c r="R29" s="267" t="e">
        <f>IF(D29=0,0,+$R$13)</f>
        <v>#DIV/0!</v>
      </c>
      <c r="S29" s="277"/>
      <c r="T29" s="278"/>
      <c r="U29" s="278"/>
      <c r="V29" s="279"/>
      <c r="W29" s="268" t="e">
        <f>IF(D29=0,0,+$W$13)</f>
        <v>#DIV/0!</v>
      </c>
      <c r="X29" s="268" t="e">
        <f>IF(D29=0,0,+$X$13)</f>
        <v>#DIV/0!</v>
      </c>
      <c r="Y29" s="268" t="e">
        <f>IF(D29=0,0,+$Y$13)</f>
        <v>#DIV/0!</v>
      </c>
      <c r="Z29" s="269" t="e">
        <f>+I29+J29+P29+W29</f>
        <v>#DIV/0!</v>
      </c>
      <c r="AA29" s="283" t="e">
        <f>I29+J29+R29+Y29</f>
        <v>#DIV/0!</v>
      </c>
      <c r="AB29" s="269" t="e">
        <f>+$AB$13</f>
        <v>#DIV/0!</v>
      </c>
      <c r="AC29" s="269" t="e">
        <f>+AA29*AB29</f>
        <v>#DIV/0!</v>
      </c>
    </row>
    <row r="30" spans="3:22" s="72" customFormat="1" ht="12">
      <c r="C30" s="79"/>
      <c r="D30" s="250"/>
      <c r="E30" s="251"/>
      <c r="F30" s="251"/>
      <c r="G30" s="251"/>
      <c r="H30" s="252"/>
      <c r="I30" s="233"/>
      <c r="K30" s="234"/>
      <c r="L30" s="252"/>
      <c r="O30" s="252"/>
      <c r="S30" s="252"/>
      <c r="V30" s="253"/>
    </row>
    <row r="32" spans="1:29" ht="15.75" customHeight="1">
      <c r="A32" s="642" t="s">
        <v>53</v>
      </c>
      <c r="B32" s="643"/>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80"/>
      <c r="AA35" s="280"/>
      <c r="AB35" s="85"/>
      <c r="AC35" s="86" t="s">
        <v>58</v>
      </c>
    </row>
    <row r="36" spans="1:29" ht="12">
      <c r="A36" s="101" t="s">
        <v>103</v>
      </c>
      <c r="B36" s="21"/>
      <c r="C36" s="21"/>
      <c r="D36" s="100"/>
      <c r="E36" s="83"/>
      <c r="F36" s="83"/>
      <c r="G36" s="83"/>
      <c r="H36" s="83"/>
      <c r="I36" s="230">
        <v>100</v>
      </c>
      <c r="J36" s="224">
        <v>100</v>
      </c>
      <c r="K36" s="83"/>
      <c r="L36" s="83"/>
      <c r="M36" s="83"/>
      <c r="N36" s="83"/>
      <c r="O36" s="83"/>
      <c r="P36" s="83"/>
      <c r="Q36" s="83"/>
      <c r="R36" s="224">
        <v>0</v>
      </c>
      <c r="S36" s="83"/>
      <c r="T36" s="83"/>
      <c r="U36" s="83"/>
      <c r="V36" s="83"/>
      <c r="W36" s="83"/>
      <c r="X36" s="83"/>
      <c r="Y36" s="225" t="e">
        <f>'costi esterni'!H54*100</f>
        <v>#DIV/0!</v>
      </c>
      <c r="Z36" s="280"/>
      <c r="AA36" s="280"/>
      <c r="AB36" s="83"/>
      <c r="AC36" s="226" t="e">
        <f>AC37/AA13</f>
        <v>#DIV/0!</v>
      </c>
    </row>
    <row r="37" spans="1:29" ht="12">
      <c r="A37" s="101" t="s">
        <v>52</v>
      </c>
      <c r="B37" s="21"/>
      <c r="C37" s="21"/>
      <c r="D37" s="100"/>
      <c r="E37" s="83"/>
      <c r="F37" s="83"/>
      <c r="G37" s="83"/>
      <c r="H37" s="83"/>
      <c r="I37" s="231" t="e">
        <f>I13*I36/100</f>
        <v>#DIV/0!</v>
      </c>
      <c r="J37" s="205" t="e">
        <f>J13*J36/100</f>
        <v>#DIV/0!</v>
      </c>
      <c r="K37" s="83"/>
      <c r="L37" s="83"/>
      <c r="M37" s="83"/>
      <c r="N37" s="83"/>
      <c r="O37" s="83"/>
      <c r="P37" s="83"/>
      <c r="Q37" s="83"/>
      <c r="R37" s="205" t="e">
        <f>R13*R36/100</f>
        <v>#DIV/0!</v>
      </c>
      <c r="S37" s="83"/>
      <c r="T37" s="83"/>
      <c r="U37" s="83"/>
      <c r="V37" s="87"/>
      <c r="W37" s="83"/>
      <c r="X37" s="83"/>
      <c r="Y37" s="205" t="e">
        <f>Y13*Y36/100</f>
        <v>#DIV/0!</v>
      </c>
      <c r="Z37" s="280"/>
      <c r="AA37" s="280"/>
      <c r="AB37" s="83"/>
      <c r="AC37" s="210"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8" t="s">
        <v>127</v>
      </c>
      <c r="F39" s="659"/>
      <c r="G39" s="232" t="e">
        <f>1-AC36</f>
        <v>#DIV/0!</v>
      </c>
      <c r="H39" s="102"/>
      <c r="I39" s="660" t="s">
        <v>128</v>
      </c>
      <c r="J39" s="659"/>
      <c r="K39" s="232" t="e">
        <f>AC36</f>
        <v>#DIV/0!</v>
      </c>
      <c r="L39" s="21"/>
      <c r="M39" s="21"/>
      <c r="N39" s="92" t="s">
        <v>125</v>
      </c>
      <c r="O39" s="127">
        <v>100</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8">
        <v>100</v>
      </c>
      <c r="P40" s="67" t="s">
        <v>124</v>
      </c>
      <c r="Q40" s="67"/>
      <c r="R40" s="67"/>
      <c r="S40" s="67"/>
      <c r="T40" s="67"/>
      <c r="U40" s="67"/>
      <c r="V40" s="67"/>
      <c r="W40" s="67"/>
      <c r="X40" s="67"/>
      <c r="Y40" s="67"/>
      <c r="Z40" s="67"/>
      <c r="AA40" s="67"/>
      <c r="AB40" s="67"/>
      <c r="AC40" s="91"/>
    </row>
    <row r="43" spans="1:9" ht="20.25" customHeight="1">
      <c r="A43" s="554" t="s">
        <v>106</v>
      </c>
      <c r="B43" s="656"/>
      <c r="C43" s="656"/>
      <c r="D43" s="656"/>
      <c r="E43" s="657"/>
      <c r="F43" s="103"/>
      <c r="G43" s="216" t="e">
        <f>'material handling'!E18</f>
        <v>#DIV/0!</v>
      </c>
      <c r="I43" s="104" t="s">
        <v>158</v>
      </c>
    </row>
    <row r="46" spans="2:3" ht="12.75" hidden="1">
      <c r="B46" s="133" t="s">
        <v>176</v>
      </c>
      <c r="C46" s="135" t="e">
        <f>organico!D13/(organico!M13-organico!D13)</f>
        <v>#DIV/0!</v>
      </c>
    </row>
    <row r="47" spans="2:3" ht="12.75" hidden="1">
      <c r="B47" s="133" t="s">
        <v>171</v>
      </c>
      <c r="C47" s="135" t="e">
        <f>E17/G17</f>
        <v>#DIV/0!</v>
      </c>
    </row>
    <row r="48" spans="2:3" ht="12.75" hidden="1">
      <c r="B48" s="134" t="s">
        <v>172</v>
      </c>
      <c r="C48" s="136" t="e">
        <f>E17/(F17-F16)</f>
        <v>#DIV/0!</v>
      </c>
    </row>
    <row r="49" spans="2:3" ht="12.75" hidden="1">
      <c r="B49" s="133" t="s">
        <v>173</v>
      </c>
      <c r="C49" s="137" t="e">
        <f>E13/D13</f>
        <v>#DIV/0!</v>
      </c>
    </row>
    <row r="50" spans="2:3" ht="12.75" hidden="1">
      <c r="B50" s="133" t="s">
        <v>174</v>
      </c>
      <c r="C50" s="137" t="e">
        <f>G17/D17</f>
        <v>#DIV/0!</v>
      </c>
    </row>
    <row r="51" spans="2:3" ht="12.75" hidden="1">
      <c r="B51" s="133" t="s">
        <v>175</v>
      </c>
      <c r="C51" s="135"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rintOptions/>
  <pageMargins left="0.1968503937007874" right="0.2362204724409449" top="0.5118110236220472" bottom="0.6692913385826772" header="0.1968503937007874" footer="0.2755905511811024"/>
  <pageSetup horizontalDpi="360" verticalDpi="360" orientation="landscape" paperSize="9" scale="70" r:id="rId4"/>
  <drawing r:id="rId3"/>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77"/>
  <sheetViews>
    <sheetView zoomScalePageLayoutView="0" workbookViewId="0" topLeftCell="A453">
      <selection activeCell="A477" sqref="A1:D477"/>
    </sheetView>
  </sheetViews>
  <sheetFormatPr defaultColWidth="10.8515625" defaultRowHeight="12.75"/>
  <cols>
    <col min="1" max="1" width="51.00390625" style="302" customWidth="1"/>
    <col min="2" max="2" width="17.57421875" style="451" customWidth="1"/>
    <col min="3" max="3" width="18.421875" style="302" customWidth="1"/>
    <col min="4" max="4" width="18.00390625" style="302" customWidth="1"/>
    <col min="5" max="16384" width="10.8515625" style="302" customWidth="1"/>
  </cols>
  <sheetData>
    <row r="1" spans="1:4" ht="11.25">
      <c r="A1" s="482" t="s">
        <v>221</v>
      </c>
      <c r="B1" s="483"/>
      <c r="C1" s="483"/>
      <c r="D1" s="484"/>
    </row>
    <row r="2" spans="1:4" ht="11.25">
      <c r="A2" s="485" t="s">
        <v>222</v>
      </c>
      <c r="B2" s="486"/>
      <c r="C2" s="486"/>
      <c r="D2" s="487"/>
    </row>
    <row r="3" spans="1:4" ht="11.25">
      <c r="A3" s="485" t="s">
        <v>223</v>
      </c>
      <c r="B3" s="486"/>
      <c r="C3" s="486"/>
      <c r="D3" s="487"/>
    </row>
    <row r="4" spans="1:4" ht="11.25">
      <c r="A4" s="488" t="s">
        <v>224</v>
      </c>
      <c r="B4" s="489"/>
      <c r="C4" s="489"/>
      <c r="D4" s="490"/>
    </row>
    <row r="5" spans="1:4" ht="11.25">
      <c r="A5" s="303" t="s">
        <v>571</v>
      </c>
      <c r="B5" s="452">
        <v>0</v>
      </c>
      <c r="C5" s="452">
        <v>0</v>
      </c>
      <c r="D5" s="452">
        <v>0</v>
      </c>
    </row>
    <row r="6" spans="1:4" ht="11.25">
      <c r="A6" s="304" t="s">
        <v>225</v>
      </c>
      <c r="B6" s="305"/>
      <c r="C6" s="305"/>
      <c r="D6" s="306"/>
    </row>
    <row r="7" spans="1:4" ht="11.25">
      <c r="A7" s="305" t="s">
        <v>226</v>
      </c>
      <c r="B7" s="453"/>
      <c r="C7" s="453"/>
      <c r="D7" s="453"/>
    </row>
    <row r="8" spans="1:4" ht="11.25">
      <c r="A8" s="305" t="s">
        <v>227</v>
      </c>
      <c r="B8" s="453"/>
      <c r="C8" s="453"/>
      <c r="D8" s="453"/>
    </row>
    <row r="9" spans="1:4" ht="11.25">
      <c r="A9" s="308" t="s">
        <v>228</v>
      </c>
      <c r="B9" s="309">
        <f>SUM(B7:B8)</f>
        <v>0</v>
      </c>
      <c r="C9" s="309">
        <f>SUM(C7:C8)</f>
        <v>0</v>
      </c>
      <c r="D9" s="310">
        <f>SUM(D7:D8)</f>
        <v>0</v>
      </c>
    </row>
    <row r="10" spans="1:4" ht="11.25">
      <c r="A10" s="304" t="s">
        <v>229</v>
      </c>
      <c r="B10" s="305"/>
      <c r="C10" s="305"/>
      <c r="D10" s="306"/>
    </row>
    <row r="11" spans="1:4" ht="11.25">
      <c r="A11" s="311" t="s">
        <v>230</v>
      </c>
      <c r="B11" s="305"/>
      <c r="C11" s="305"/>
      <c r="D11" s="306"/>
    </row>
    <row r="12" spans="1:4" ht="11.25">
      <c r="A12" s="305" t="s">
        <v>231</v>
      </c>
      <c r="B12" s="453"/>
      <c r="C12" s="453"/>
      <c r="D12" s="453"/>
    </row>
    <row r="13" spans="1:4" ht="11.25">
      <c r="A13" s="305" t="s">
        <v>232</v>
      </c>
      <c r="B13" s="453"/>
      <c r="C13" s="453"/>
      <c r="D13" s="453"/>
    </row>
    <row r="14" spans="1:4" ht="11.25">
      <c r="A14" s="305" t="s">
        <v>233</v>
      </c>
      <c r="B14" s="453"/>
      <c r="C14" s="453"/>
      <c r="D14" s="453"/>
    </row>
    <row r="15" spans="1:4" ht="11.25">
      <c r="A15" s="305" t="s">
        <v>234</v>
      </c>
      <c r="B15" s="453"/>
      <c r="C15" s="453"/>
      <c r="D15" s="453"/>
    </row>
    <row r="16" spans="1:4" ht="11.25">
      <c r="A16" s="305" t="s">
        <v>235</v>
      </c>
      <c r="B16" s="453"/>
      <c r="C16" s="453"/>
      <c r="D16" s="453"/>
    </row>
    <row r="17" spans="1:4" ht="11.25">
      <c r="A17" s="305" t="s">
        <v>236</v>
      </c>
      <c r="B17" s="453"/>
      <c r="C17" s="453"/>
      <c r="D17" s="453"/>
    </row>
    <row r="18" spans="1:4" ht="11.25">
      <c r="A18" s="305" t="s">
        <v>237</v>
      </c>
      <c r="B18" s="453"/>
      <c r="C18" s="453"/>
      <c r="D18" s="453"/>
    </row>
    <row r="19" spans="1:4" ht="11.25">
      <c r="A19" s="305" t="s">
        <v>238</v>
      </c>
      <c r="B19" s="454"/>
      <c r="C19" s="454"/>
      <c r="D19" s="455"/>
    </row>
    <row r="20" spans="1:4" ht="11.25">
      <c r="A20" s="308" t="s">
        <v>239</v>
      </c>
      <c r="B20" s="309">
        <f>SUM(B12:B19)</f>
        <v>0</v>
      </c>
      <c r="C20" s="309">
        <f>SUM(C12:C19)</f>
        <v>0</v>
      </c>
      <c r="D20" s="310">
        <f>SUM(D12:D19)</f>
        <v>0</v>
      </c>
    </row>
    <row r="21" spans="1:4" ht="11.25">
      <c r="A21" s="311" t="s">
        <v>240</v>
      </c>
      <c r="B21" s="305"/>
      <c r="C21" s="305"/>
      <c r="D21" s="306"/>
    </row>
    <row r="22" spans="1:4" ht="11.25">
      <c r="A22" s="305" t="s">
        <v>241</v>
      </c>
      <c r="B22" s="453"/>
      <c r="C22" s="453"/>
      <c r="D22" s="453"/>
    </row>
    <row r="23" spans="1:4" ht="11.25">
      <c r="A23" s="305" t="s">
        <v>242</v>
      </c>
      <c r="B23" s="453"/>
      <c r="C23" s="453"/>
      <c r="D23" s="453"/>
    </row>
    <row r="24" spans="1:4" ht="11.25">
      <c r="A24" s="305" t="s">
        <v>243</v>
      </c>
      <c r="B24" s="453"/>
      <c r="C24" s="453"/>
      <c r="D24" s="453"/>
    </row>
    <row r="25" spans="1:4" ht="11.25">
      <c r="A25" s="305" t="s">
        <v>244</v>
      </c>
      <c r="B25" s="453"/>
      <c r="C25" s="453"/>
      <c r="D25" s="453"/>
    </row>
    <row r="26" spans="1:4" ht="11.25">
      <c r="A26" s="305" t="s">
        <v>245</v>
      </c>
      <c r="B26" s="453"/>
      <c r="C26" s="453"/>
      <c r="D26" s="453"/>
    </row>
    <row r="27" spans="1:4" ht="11.25">
      <c r="A27" s="308" t="s">
        <v>246</v>
      </c>
      <c r="B27" s="309">
        <f>SUM(B22:B26)</f>
        <v>0</v>
      </c>
      <c r="C27" s="309">
        <f>SUM(C22:C26)</f>
        <v>0</v>
      </c>
      <c r="D27" s="310">
        <f>SUM(D22:D26)</f>
        <v>0</v>
      </c>
    </row>
    <row r="28" spans="1:4" ht="11.25">
      <c r="A28" s="311" t="s">
        <v>247</v>
      </c>
      <c r="B28" s="305"/>
      <c r="C28" s="305"/>
      <c r="D28" s="306"/>
    </row>
    <row r="29" spans="1:4" ht="11.25">
      <c r="A29" s="311" t="s">
        <v>248</v>
      </c>
      <c r="B29" s="305"/>
      <c r="C29" s="305"/>
      <c r="D29" s="306"/>
    </row>
    <row r="30" spans="1:4" ht="11.25">
      <c r="A30" s="305" t="s">
        <v>249</v>
      </c>
      <c r="B30" s="453"/>
      <c r="C30" s="453"/>
      <c r="D30" s="453"/>
    </row>
    <row r="31" spans="1:4" ht="11.25">
      <c r="A31" s="305" t="s">
        <v>250</v>
      </c>
      <c r="B31" s="453"/>
      <c r="C31" s="453"/>
      <c r="D31" s="453"/>
    </row>
    <row r="32" spans="1:4" ht="11.25">
      <c r="A32" s="305" t="s">
        <v>251</v>
      </c>
      <c r="B32" s="453"/>
      <c r="C32" s="453"/>
      <c r="D32" s="453"/>
    </row>
    <row r="33" spans="1:4" ht="11.25">
      <c r="A33" s="305" t="s">
        <v>252</v>
      </c>
      <c r="B33" s="453"/>
      <c r="C33" s="453"/>
      <c r="D33" s="453"/>
    </row>
    <row r="34" spans="1:4" ht="11.25">
      <c r="A34" s="312" t="s">
        <v>253</v>
      </c>
      <c r="B34" s="313">
        <f>SUM(B30:B33)</f>
        <v>0</v>
      </c>
      <c r="C34" s="313">
        <f>SUM(C30:C33)</f>
        <v>0</v>
      </c>
      <c r="D34" s="314">
        <f>SUM(D30:D33)</f>
        <v>0</v>
      </c>
    </row>
    <row r="35" spans="1:4" ht="11.25">
      <c r="A35" s="311" t="s">
        <v>254</v>
      </c>
      <c r="B35" s="305"/>
      <c r="C35" s="305"/>
      <c r="D35" s="306"/>
    </row>
    <row r="36" spans="1:4" ht="11.25">
      <c r="A36" s="311" t="s">
        <v>255</v>
      </c>
      <c r="B36" s="305"/>
      <c r="C36" s="305"/>
      <c r="D36" s="306"/>
    </row>
    <row r="37" spans="1:4" ht="11.25">
      <c r="A37" s="315" t="s">
        <v>256</v>
      </c>
      <c r="B37" s="453"/>
      <c r="C37" s="453"/>
      <c r="D37" s="453"/>
    </row>
    <row r="38" spans="1:4" ht="11.25">
      <c r="A38" s="315" t="s">
        <v>257</v>
      </c>
      <c r="B38" s="453"/>
      <c r="C38" s="453"/>
      <c r="D38" s="453"/>
    </row>
    <row r="39" spans="1:4" ht="11.25">
      <c r="A39" s="312" t="s">
        <v>258</v>
      </c>
      <c r="B39" s="313">
        <f>SUM(B37:B38)</f>
        <v>0</v>
      </c>
      <c r="C39" s="313">
        <f>SUM(C37:C38)</f>
        <v>0</v>
      </c>
      <c r="D39" s="314">
        <f>SUM(D37:D38)</f>
        <v>0</v>
      </c>
    </row>
    <row r="40" spans="1:4" ht="11.25">
      <c r="A40" s="311" t="s">
        <v>259</v>
      </c>
      <c r="B40" s="305"/>
      <c r="C40" s="305"/>
      <c r="D40" s="306"/>
    </row>
    <row r="41" spans="1:4" ht="11.25">
      <c r="A41" s="315" t="s">
        <v>256</v>
      </c>
      <c r="B41" s="453"/>
      <c r="C41" s="453"/>
      <c r="D41" s="453"/>
    </row>
    <row r="42" spans="1:4" ht="11.25">
      <c r="A42" s="315" t="s">
        <v>257</v>
      </c>
      <c r="B42" s="453"/>
      <c r="C42" s="453"/>
      <c r="D42" s="453"/>
    </row>
    <row r="43" spans="1:4" ht="11.25">
      <c r="A43" s="312" t="s">
        <v>260</v>
      </c>
      <c r="B43" s="313">
        <f>SUM(B41:B42)</f>
        <v>0</v>
      </c>
      <c r="C43" s="313">
        <f>SUM(C41:C42)</f>
        <v>0</v>
      </c>
      <c r="D43" s="314">
        <f>SUM(D41:D42)</f>
        <v>0</v>
      </c>
    </row>
    <row r="44" spans="1:4" ht="11.25">
      <c r="A44" s="311" t="s">
        <v>261</v>
      </c>
      <c r="B44" s="305"/>
      <c r="C44" s="305"/>
      <c r="D44" s="306"/>
    </row>
    <row r="45" spans="1:4" ht="11.25">
      <c r="A45" s="315" t="s">
        <v>256</v>
      </c>
      <c r="B45" s="453"/>
      <c r="C45" s="453"/>
      <c r="D45" s="453"/>
    </row>
    <row r="46" spans="1:4" ht="11.25">
      <c r="A46" s="315" t="s">
        <v>257</v>
      </c>
      <c r="B46" s="453"/>
      <c r="C46" s="453"/>
      <c r="D46" s="453"/>
    </row>
    <row r="47" spans="1:4" ht="11.25">
      <c r="A47" s="312" t="s">
        <v>262</v>
      </c>
      <c r="B47" s="313">
        <f>SUM(B45:B46)</f>
        <v>0</v>
      </c>
      <c r="C47" s="313">
        <f>SUM(C45:C46)</f>
        <v>0</v>
      </c>
      <c r="D47" s="314">
        <f>SUM(D45:D46)</f>
        <v>0</v>
      </c>
    </row>
    <row r="48" spans="1:4" ht="11.25">
      <c r="A48" s="311" t="s">
        <v>263</v>
      </c>
      <c r="B48" s="305"/>
      <c r="C48" s="305"/>
      <c r="D48" s="306"/>
    </row>
    <row r="49" spans="1:4" ht="11.25">
      <c r="A49" s="315" t="s">
        <v>256</v>
      </c>
      <c r="B49" s="453"/>
      <c r="C49" s="453"/>
      <c r="D49" s="453"/>
    </row>
    <row r="50" spans="1:4" ht="11.25">
      <c r="A50" s="315" t="s">
        <v>257</v>
      </c>
      <c r="B50" s="453"/>
      <c r="C50" s="453"/>
      <c r="D50" s="453"/>
    </row>
    <row r="51" spans="1:4" ht="11.25">
      <c r="A51" s="312" t="s">
        <v>264</v>
      </c>
      <c r="B51" s="313">
        <f>SUM(B49:B50)</f>
        <v>0</v>
      </c>
      <c r="C51" s="313">
        <f>SUM(C49:C50)</f>
        <v>0</v>
      </c>
      <c r="D51" s="314">
        <f>SUM(D49:D50)</f>
        <v>0</v>
      </c>
    </row>
    <row r="52" spans="1:4" ht="11.25">
      <c r="A52" s="311" t="s">
        <v>265</v>
      </c>
      <c r="B52" s="453"/>
      <c r="C52" s="453"/>
      <c r="D52" s="453"/>
    </row>
    <row r="53" spans="1:4" ht="11.25">
      <c r="A53" s="311" t="s">
        <v>266</v>
      </c>
      <c r="B53" s="453"/>
      <c r="C53" s="453"/>
      <c r="D53" s="453"/>
    </row>
    <row r="54" spans="1:4" ht="11.25">
      <c r="A54" s="308" t="s">
        <v>267</v>
      </c>
      <c r="B54" s="309">
        <f>B34+B39+B43+B47+B51+B52+B53</f>
        <v>0</v>
      </c>
      <c r="C54" s="309">
        <f>C34+C39+C43+C47+C51+C52+C53</f>
        <v>0</v>
      </c>
      <c r="D54" s="310">
        <f>D34+D39+D43+D47+D51+D52+D53</f>
        <v>0</v>
      </c>
    </row>
    <row r="55" spans="1:4" ht="11.25">
      <c r="A55" s="316" t="s">
        <v>268</v>
      </c>
      <c r="B55" s="309">
        <f>B54+B20+B27</f>
        <v>0</v>
      </c>
      <c r="C55" s="309">
        <f>SUM(C54+C27+C20)</f>
        <v>0</v>
      </c>
      <c r="D55" s="310">
        <f>D54+D20+D27</f>
        <v>0</v>
      </c>
    </row>
    <row r="56" spans="1:4" ht="11.25">
      <c r="A56" s="317"/>
      <c r="B56" s="318"/>
      <c r="C56" s="317"/>
      <c r="D56" s="317"/>
    </row>
    <row r="57" spans="1:4" ht="11.25">
      <c r="A57" s="317"/>
      <c r="B57" s="318"/>
      <c r="C57" s="317"/>
      <c r="D57" s="317"/>
    </row>
    <row r="58" spans="1:4" ht="11.25">
      <c r="A58" s="318"/>
      <c r="B58" s="318"/>
      <c r="C58" s="317"/>
      <c r="D58" s="319"/>
    </row>
    <row r="59" spans="1:4" ht="10.5" customHeight="1">
      <c r="A59" s="303" t="s">
        <v>571</v>
      </c>
      <c r="B59" s="452">
        <v>0</v>
      </c>
      <c r="C59" s="452">
        <v>0</v>
      </c>
      <c r="D59" s="452">
        <v>0</v>
      </c>
    </row>
    <row r="60" spans="1:4" ht="10.5" customHeight="1">
      <c r="A60" s="304" t="s">
        <v>269</v>
      </c>
      <c r="B60" s="305"/>
      <c r="C60" s="320"/>
      <c r="D60" s="321"/>
    </row>
    <row r="61" spans="1:4" ht="10.5" customHeight="1">
      <c r="A61" s="322" t="s">
        <v>270</v>
      </c>
      <c r="B61" s="305"/>
      <c r="C61" s="320"/>
      <c r="D61" s="321"/>
    </row>
    <row r="62" spans="1:4" ht="10.5" customHeight="1">
      <c r="A62" s="305" t="s">
        <v>271</v>
      </c>
      <c r="B62" s="453"/>
      <c r="C62" s="453"/>
      <c r="D62" s="453"/>
    </row>
    <row r="63" spans="1:4" ht="10.5" customHeight="1">
      <c r="A63" s="305" t="s">
        <v>272</v>
      </c>
      <c r="B63" s="453"/>
      <c r="C63" s="453"/>
      <c r="D63" s="453"/>
    </row>
    <row r="64" spans="1:4" ht="10.5" customHeight="1">
      <c r="A64" s="305" t="s">
        <v>273</v>
      </c>
      <c r="B64" s="453"/>
      <c r="C64" s="453"/>
      <c r="D64" s="453"/>
    </row>
    <row r="65" spans="1:4" ht="10.5" customHeight="1">
      <c r="A65" s="305" t="s">
        <v>274</v>
      </c>
      <c r="B65" s="453"/>
      <c r="C65" s="453"/>
      <c r="D65" s="453"/>
    </row>
    <row r="66" spans="1:4" ht="10.5" customHeight="1">
      <c r="A66" s="305" t="s">
        <v>275</v>
      </c>
      <c r="B66" s="453"/>
      <c r="C66" s="453"/>
      <c r="D66" s="453"/>
    </row>
    <row r="67" spans="1:4" ht="10.5" customHeight="1">
      <c r="A67" s="308" t="s">
        <v>276</v>
      </c>
      <c r="B67" s="309">
        <f>SUM(B62:B66)</f>
        <v>0</v>
      </c>
      <c r="C67" s="309">
        <f>SUM(C62:C66)</f>
        <v>0</v>
      </c>
      <c r="D67" s="310">
        <f>SUM(D62:D66)</f>
        <v>0</v>
      </c>
    </row>
    <row r="68" spans="1:4" ht="10.5" customHeight="1">
      <c r="A68" s="311" t="s">
        <v>277</v>
      </c>
      <c r="B68" s="305"/>
      <c r="C68" s="320"/>
      <c r="D68" s="321"/>
    </row>
    <row r="69" spans="1:4" ht="10.5" customHeight="1">
      <c r="A69" s="311" t="s">
        <v>278</v>
      </c>
      <c r="B69" s="305"/>
      <c r="C69" s="320"/>
      <c r="D69" s="321"/>
    </row>
    <row r="70" spans="1:4" ht="10.5" customHeight="1">
      <c r="A70" s="315" t="s">
        <v>279</v>
      </c>
      <c r="B70" s="453"/>
      <c r="C70" s="453"/>
      <c r="D70" s="453"/>
    </row>
    <row r="71" spans="1:4" ht="10.5" customHeight="1">
      <c r="A71" s="315" t="s">
        <v>280</v>
      </c>
      <c r="B71" s="453"/>
      <c r="C71" s="453"/>
      <c r="D71" s="453"/>
    </row>
    <row r="72" spans="1:4" ht="10.5" customHeight="1">
      <c r="A72" s="312" t="s">
        <v>281</v>
      </c>
      <c r="B72" s="313">
        <f>SUM(B70:B71)</f>
        <v>0</v>
      </c>
      <c r="C72" s="313">
        <f>SUM(C70:C71)</f>
        <v>0</v>
      </c>
      <c r="D72" s="314">
        <f>SUM(D70:D71)</f>
        <v>0</v>
      </c>
    </row>
    <row r="73" spans="1:4" ht="10.5" customHeight="1">
      <c r="A73" s="311" t="s">
        <v>282</v>
      </c>
      <c r="B73" s="305"/>
      <c r="C73" s="305"/>
      <c r="D73" s="321"/>
    </row>
    <row r="74" spans="1:4" ht="10.5" customHeight="1">
      <c r="A74" s="315" t="s">
        <v>279</v>
      </c>
      <c r="B74" s="453"/>
      <c r="C74" s="453"/>
      <c r="D74" s="453"/>
    </row>
    <row r="75" spans="1:4" ht="10.5" customHeight="1">
      <c r="A75" s="315" t="s">
        <v>280</v>
      </c>
      <c r="B75" s="453"/>
      <c r="C75" s="453"/>
      <c r="D75" s="453"/>
    </row>
    <row r="76" spans="1:4" ht="10.5" customHeight="1">
      <c r="A76" s="312" t="s">
        <v>283</v>
      </c>
      <c r="B76" s="313">
        <f>SUM(B74:B75)</f>
        <v>0</v>
      </c>
      <c r="C76" s="313">
        <f>SUM(C74:C75)</f>
        <v>0</v>
      </c>
      <c r="D76" s="314">
        <f>SUM(D74:D75)</f>
        <v>0</v>
      </c>
    </row>
    <row r="77" spans="1:4" ht="10.5" customHeight="1">
      <c r="A77" s="311" t="s">
        <v>284</v>
      </c>
      <c r="B77" s="305"/>
      <c r="C77" s="305"/>
      <c r="D77" s="321"/>
    </row>
    <row r="78" spans="1:4" ht="10.5" customHeight="1">
      <c r="A78" s="315" t="s">
        <v>279</v>
      </c>
      <c r="B78" s="453"/>
      <c r="C78" s="453"/>
      <c r="D78" s="453"/>
    </row>
    <row r="79" spans="1:4" ht="10.5" customHeight="1">
      <c r="A79" s="315" t="s">
        <v>280</v>
      </c>
      <c r="B79" s="453"/>
      <c r="C79" s="453"/>
      <c r="D79" s="453"/>
    </row>
    <row r="80" spans="1:4" ht="10.5" customHeight="1">
      <c r="A80" s="312" t="s">
        <v>285</v>
      </c>
      <c r="B80" s="313">
        <f>SUM(B78:B79)</f>
        <v>0</v>
      </c>
      <c r="C80" s="313">
        <f>SUM(C78:C79)</f>
        <v>0</v>
      </c>
      <c r="D80" s="314">
        <f>SUM(D78:D79)</f>
        <v>0</v>
      </c>
    </row>
    <row r="81" spans="1:4" ht="10.5" customHeight="1">
      <c r="A81" s="311" t="s">
        <v>286</v>
      </c>
      <c r="B81" s="305"/>
      <c r="C81" s="305"/>
      <c r="D81" s="321"/>
    </row>
    <row r="82" spans="1:4" ht="10.5" customHeight="1">
      <c r="A82" s="315" t="s">
        <v>279</v>
      </c>
      <c r="B82" s="454"/>
      <c r="C82" s="454"/>
      <c r="D82" s="455"/>
    </row>
    <row r="83" spans="1:4" ht="10.5" customHeight="1">
      <c r="A83" s="315" t="s">
        <v>280</v>
      </c>
      <c r="B83" s="454"/>
      <c r="C83" s="454"/>
      <c r="D83" s="455"/>
    </row>
    <row r="84" spans="1:4" ht="10.5" customHeight="1">
      <c r="A84" s="312" t="s">
        <v>287</v>
      </c>
      <c r="B84" s="313">
        <f>SUM(B82:B83)</f>
        <v>0</v>
      </c>
      <c r="C84" s="313">
        <f>SUM(C82:C83)</f>
        <v>0</v>
      </c>
      <c r="D84" s="314">
        <f>SUM(D82:D83)</f>
        <v>0</v>
      </c>
    </row>
    <row r="85" spans="1:4" ht="10.5" customHeight="1">
      <c r="A85" s="311" t="s">
        <v>288</v>
      </c>
      <c r="B85" s="305"/>
      <c r="C85" s="305"/>
      <c r="D85" s="321"/>
    </row>
    <row r="86" spans="1:4" ht="10.5" customHeight="1">
      <c r="A86" s="305" t="s">
        <v>279</v>
      </c>
      <c r="B86" s="453"/>
      <c r="C86" s="453"/>
      <c r="D86" s="453"/>
    </row>
    <row r="87" spans="1:4" ht="10.5" customHeight="1">
      <c r="A87" s="305" t="s">
        <v>280</v>
      </c>
      <c r="B87" s="453"/>
      <c r="C87" s="453"/>
      <c r="D87" s="453"/>
    </row>
    <row r="88" spans="1:4" ht="10.5" customHeight="1">
      <c r="A88" s="312" t="s">
        <v>289</v>
      </c>
      <c r="B88" s="313">
        <f>SUM(B86:B87)</f>
        <v>0</v>
      </c>
      <c r="C88" s="313">
        <f>SUM(C86:C87)</f>
        <v>0</v>
      </c>
      <c r="D88" s="314">
        <f>SUM(D86:D87)</f>
        <v>0</v>
      </c>
    </row>
    <row r="89" spans="1:4" ht="10.5" customHeight="1">
      <c r="A89" s="311" t="s">
        <v>290</v>
      </c>
      <c r="B89" s="305"/>
      <c r="C89" s="305"/>
      <c r="D89" s="321"/>
    </row>
    <row r="90" spans="1:4" ht="10.5" customHeight="1">
      <c r="A90" s="315" t="s">
        <v>279</v>
      </c>
      <c r="B90" s="453"/>
      <c r="C90" s="453"/>
      <c r="D90" s="453"/>
    </row>
    <row r="91" spans="1:4" ht="10.5" customHeight="1">
      <c r="A91" s="315" t="s">
        <v>280</v>
      </c>
      <c r="B91" s="453"/>
      <c r="C91" s="453"/>
      <c r="D91" s="453"/>
    </row>
    <row r="92" spans="1:4" ht="10.5" customHeight="1">
      <c r="A92" s="312" t="s">
        <v>291</v>
      </c>
      <c r="B92" s="313">
        <f>SUM(B90:B91)</f>
        <v>0</v>
      </c>
      <c r="C92" s="313">
        <f>SUM(C90:C91)</f>
        <v>0</v>
      </c>
      <c r="D92" s="314">
        <f>SUM(D90:D91)</f>
        <v>0</v>
      </c>
    </row>
    <row r="93" spans="1:4" ht="10.5" customHeight="1">
      <c r="A93" s="311" t="s">
        <v>292</v>
      </c>
      <c r="B93" s="305"/>
      <c r="C93" s="305"/>
      <c r="D93" s="321"/>
    </row>
    <row r="94" spans="1:4" ht="10.5" customHeight="1">
      <c r="A94" s="315" t="s">
        <v>293</v>
      </c>
      <c r="B94" s="453"/>
      <c r="C94" s="453"/>
      <c r="D94" s="453"/>
    </row>
    <row r="95" spans="1:4" ht="10.5" customHeight="1">
      <c r="A95" s="315" t="s">
        <v>294</v>
      </c>
      <c r="B95" s="453"/>
      <c r="C95" s="453"/>
      <c r="D95" s="453"/>
    </row>
    <row r="96" spans="1:4" ht="10.5" customHeight="1">
      <c r="A96" s="312" t="s">
        <v>295</v>
      </c>
      <c r="B96" s="323">
        <f>SUM(B94:B95)</f>
        <v>0</v>
      </c>
      <c r="C96" s="323">
        <f>SUM(C94:C95)</f>
        <v>0</v>
      </c>
      <c r="D96" s="324">
        <f>SUM(D94:D95)</f>
        <v>0</v>
      </c>
    </row>
    <row r="97" spans="1:4" ht="10.5" customHeight="1">
      <c r="A97" s="312"/>
      <c r="B97" s="325"/>
      <c r="C97" s="325"/>
      <c r="D97" s="326"/>
    </row>
    <row r="98" spans="1:4" ht="10.5" customHeight="1">
      <c r="A98" s="316" t="s">
        <v>296</v>
      </c>
      <c r="B98" s="309">
        <f>B72+B76+B80+B84+B88+B92+B96</f>
        <v>0</v>
      </c>
      <c r="C98" s="309">
        <f>C72+C76+C80+C84+C88+C92+C96</f>
        <v>0</v>
      </c>
      <c r="D98" s="310">
        <f>SUM(D72+D76+D80+D84+D88+D92+D96)</f>
        <v>0</v>
      </c>
    </row>
    <row r="99" spans="1:4" ht="10.5" customHeight="1">
      <c r="A99" s="311" t="s">
        <v>297</v>
      </c>
      <c r="B99" s="305"/>
      <c r="C99" s="305"/>
      <c r="D99" s="321"/>
    </row>
    <row r="100" spans="1:4" ht="10.5" customHeight="1">
      <c r="A100" s="305" t="s">
        <v>298</v>
      </c>
      <c r="B100" s="453"/>
      <c r="C100" s="453"/>
      <c r="D100" s="453"/>
    </row>
    <row r="101" spans="1:4" ht="10.5" customHeight="1">
      <c r="A101" s="305" t="s">
        <v>299</v>
      </c>
      <c r="B101" s="453"/>
      <c r="C101" s="453"/>
      <c r="D101" s="453"/>
    </row>
    <row r="102" spans="1:4" ht="10.5" customHeight="1">
      <c r="A102" s="305" t="s">
        <v>300</v>
      </c>
      <c r="B102" s="453"/>
      <c r="C102" s="453"/>
      <c r="D102" s="453"/>
    </row>
    <row r="103" spans="1:4" ht="10.5" customHeight="1">
      <c r="A103" s="305" t="s">
        <v>301</v>
      </c>
      <c r="B103" s="453"/>
      <c r="C103" s="453"/>
      <c r="D103" s="453"/>
    </row>
    <row r="104" spans="1:4" ht="10.5" customHeight="1">
      <c r="A104" s="305" t="s">
        <v>302</v>
      </c>
      <c r="B104" s="453"/>
      <c r="C104" s="453"/>
      <c r="D104" s="453"/>
    </row>
    <row r="105" spans="1:4" ht="10.5" customHeight="1">
      <c r="A105" s="305" t="s">
        <v>303</v>
      </c>
      <c r="B105" s="453"/>
      <c r="C105" s="453"/>
      <c r="D105" s="453"/>
    </row>
    <row r="106" spans="1:4" ht="10.5" customHeight="1">
      <c r="A106" s="308" t="s">
        <v>304</v>
      </c>
      <c r="B106" s="309">
        <f>SUM(B100:B105)</f>
        <v>0</v>
      </c>
      <c r="C106" s="309">
        <f>SUM(C100:C105)</f>
        <v>0</v>
      </c>
      <c r="D106" s="310">
        <f>SUM(D100:D105)</f>
        <v>0</v>
      </c>
    </row>
    <row r="107" spans="1:4" ht="10.5" customHeight="1">
      <c r="A107" s="311" t="s">
        <v>305</v>
      </c>
      <c r="B107" s="305"/>
      <c r="C107" s="305"/>
      <c r="D107" s="321"/>
    </row>
    <row r="108" spans="1:4" ht="10.5" customHeight="1">
      <c r="A108" s="305" t="s">
        <v>306</v>
      </c>
      <c r="B108" s="453"/>
      <c r="C108" s="453"/>
      <c r="D108" s="453"/>
    </row>
    <row r="109" spans="1:4" ht="10.5" customHeight="1">
      <c r="A109" s="305" t="s">
        <v>307</v>
      </c>
      <c r="B109" s="453"/>
      <c r="C109" s="453"/>
      <c r="D109" s="453"/>
    </row>
    <row r="110" spans="1:4" ht="10.5" customHeight="1">
      <c r="A110" s="305" t="s">
        <v>308</v>
      </c>
      <c r="B110" s="453"/>
      <c r="C110" s="453"/>
      <c r="D110" s="453"/>
    </row>
    <row r="111" spans="1:4" ht="10.5" customHeight="1">
      <c r="A111" s="308" t="s">
        <v>309</v>
      </c>
      <c r="B111" s="309">
        <f>SUM(B108:B110)</f>
        <v>0</v>
      </c>
      <c r="C111" s="309">
        <f>SUM(C108:C110)</f>
        <v>0</v>
      </c>
      <c r="D111" s="310">
        <f>SUM(D108:D110)</f>
        <v>0</v>
      </c>
    </row>
    <row r="112" spans="1:4" ht="10.5" customHeight="1">
      <c r="A112" s="312"/>
      <c r="B112" s="327"/>
      <c r="C112" s="312"/>
      <c r="D112" s="328"/>
    </row>
    <row r="113" spans="1:4" ht="10.5" customHeight="1">
      <c r="A113" s="308" t="s">
        <v>310</v>
      </c>
      <c r="B113" s="309">
        <f>B111+B98+B106+B67</f>
        <v>0</v>
      </c>
      <c r="C113" s="309">
        <f>C111+C106+C98+C67</f>
        <v>0</v>
      </c>
      <c r="D113" s="310">
        <f>SUM(D111+D67+D98+D106)</f>
        <v>0</v>
      </c>
    </row>
    <row r="114" spans="1:4" ht="10.5" customHeight="1">
      <c r="A114" s="304" t="s">
        <v>311</v>
      </c>
      <c r="B114" s="305"/>
      <c r="C114" s="320"/>
      <c r="D114" s="321"/>
    </row>
    <row r="115" spans="1:4" ht="10.5" customHeight="1">
      <c r="A115" s="305" t="s">
        <v>312</v>
      </c>
      <c r="B115" s="453"/>
      <c r="C115" s="453"/>
      <c r="D115" s="453"/>
    </row>
    <row r="116" spans="1:4" ht="10.5" customHeight="1">
      <c r="A116" s="305"/>
      <c r="B116" s="329"/>
      <c r="C116" s="329"/>
      <c r="D116" s="330"/>
    </row>
    <row r="117" spans="1:4" ht="10.5" customHeight="1">
      <c r="A117" s="305" t="s">
        <v>313</v>
      </c>
      <c r="B117" s="453"/>
      <c r="C117" s="453"/>
      <c r="D117" s="453"/>
    </row>
    <row r="118" spans="1:4" ht="10.5" customHeight="1">
      <c r="A118" s="308" t="s">
        <v>314</v>
      </c>
      <c r="B118" s="309">
        <f>SUM(B115,B117)</f>
        <v>0</v>
      </c>
      <c r="C118" s="309">
        <f>SUM(C115,C117)</f>
        <v>0</v>
      </c>
      <c r="D118" s="309">
        <f>SUM(D115,D117)</f>
        <v>0</v>
      </c>
    </row>
    <row r="119" spans="1:4" ht="11.25">
      <c r="A119" s="304" t="s">
        <v>315</v>
      </c>
      <c r="B119" s="331">
        <f>B118+B113+B55+B9</f>
        <v>0</v>
      </c>
      <c r="C119" s="331">
        <f>C118+C113+C55+C9</f>
        <v>0</v>
      </c>
      <c r="D119" s="332">
        <f>SUM(D118+D113+D55+D9)</f>
        <v>0</v>
      </c>
    </row>
    <row r="120" spans="1:4" s="335" customFormat="1" ht="11.25">
      <c r="A120" s="333"/>
      <c r="B120" s="334"/>
      <c r="C120" s="334"/>
      <c r="D120" s="334"/>
    </row>
    <row r="121" spans="1:4" ht="11.25">
      <c r="A121" s="336"/>
      <c r="B121" s="337"/>
      <c r="C121" s="336"/>
      <c r="D121" s="336"/>
    </row>
    <row r="122" spans="1:4" ht="12" customHeight="1" thickBot="1">
      <c r="A122" s="491" t="s">
        <v>316</v>
      </c>
      <c r="B122" s="492"/>
      <c r="C122" s="492"/>
      <c r="D122" s="493"/>
    </row>
    <row r="123" spans="1:4" ht="11.25">
      <c r="A123" s="303" t="str">
        <f>A5</f>
        <v>anno</v>
      </c>
      <c r="B123" s="452">
        <v>0</v>
      </c>
      <c r="C123" s="452">
        <v>0</v>
      </c>
      <c r="D123" s="452">
        <v>0</v>
      </c>
    </row>
    <row r="124" spans="1:4" ht="11.25">
      <c r="A124" s="338" t="s">
        <v>317</v>
      </c>
      <c r="B124" s="339">
        <f>B115</f>
        <v>0</v>
      </c>
      <c r="C124" s="339">
        <f>C115</f>
        <v>0</v>
      </c>
      <c r="D124" s="339">
        <f>D115</f>
        <v>0</v>
      </c>
    </row>
    <row r="125" spans="1:4" ht="11.25">
      <c r="A125" s="305" t="s">
        <v>318</v>
      </c>
      <c r="B125" s="454"/>
      <c r="C125" s="454"/>
      <c r="D125" s="455"/>
    </row>
    <row r="126" spans="1:4" ht="11.25">
      <c r="A126" s="305" t="s">
        <v>319</v>
      </c>
      <c r="B126" s="329">
        <f>B124-B125</f>
        <v>0</v>
      </c>
      <c r="C126" s="329">
        <f>C124-C125</f>
        <v>0</v>
      </c>
      <c r="D126" s="329">
        <f>D124-D125</f>
        <v>0</v>
      </c>
    </row>
    <row r="127" spans="1:4" ht="12.75" customHeight="1">
      <c r="A127" s="308" t="s">
        <v>320</v>
      </c>
      <c r="B127" s="340">
        <f>SUM(B125:B126)</f>
        <v>0</v>
      </c>
      <c r="C127" s="340">
        <f>SUM(C125:C126)</f>
        <v>0</v>
      </c>
      <c r="D127" s="341">
        <f>SUM(D125:D126)</f>
        <v>0</v>
      </c>
    </row>
    <row r="128" spans="1:4" ht="11.25">
      <c r="A128" s="312" t="s">
        <v>321</v>
      </c>
      <c r="B128" s="342">
        <f>B124-B127</f>
        <v>0</v>
      </c>
      <c r="C128" s="342">
        <f>C124-C127</f>
        <v>0</v>
      </c>
      <c r="D128" s="342">
        <f>D124-D127</f>
        <v>0</v>
      </c>
    </row>
    <row r="129" spans="1:4" ht="11.25">
      <c r="A129" s="488" t="s">
        <v>577</v>
      </c>
      <c r="B129" s="489"/>
      <c r="C129" s="489"/>
      <c r="D129" s="490"/>
    </row>
    <row r="130" spans="1:4" ht="11.25">
      <c r="A130" s="303" t="str">
        <f>A123</f>
        <v>anno</v>
      </c>
      <c r="B130" s="452">
        <v>0</v>
      </c>
      <c r="C130" s="452">
        <v>0</v>
      </c>
      <c r="D130" s="452">
        <v>0</v>
      </c>
    </row>
    <row r="131" spans="1:4" ht="11.25">
      <c r="A131" s="304" t="s">
        <v>322</v>
      </c>
      <c r="B131" s="305"/>
      <c r="C131" s="320"/>
      <c r="D131" s="321"/>
    </row>
    <row r="132" spans="1:4" ht="11.25">
      <c r="A132" s="311" t="s">
        <v>323</v>
      </c>
      <c r="B132" s="453"/>
      <c r="C132" s="453"/>
      <c r="D132" s="453"/>
    </row>
    <row r="133" spans="1:4" ht="11.25">
      <c r="A133" s="311" t="s">
        <v>324</v>
      </c>
      <c r="B133" s="453"/>
      <c r="C133" s="453"/>
      <c r="D133" s="453"/>
    </row>
    <row r="134" spans="1:4" ht="11.25">
      <c r="A134" s="311" t="s">
        <v>325</v>
      </c>
      <c r="B134" s="453"/>
      <c r="C134" s="453"/>
      <c r="D134" s="453"/>
    </row>
    <row r="135" spans="1:4" ht="11.25">
      <c r="A135" s="311" t="s">
        <v>326</v>
      </c>
      <c r="B135" s="453"/>
      <c r="C135" s="453"/>
      <c r="D135" s="453"/>
    </row>
    <row r="136" spans="1:4" ht="11.25">
      <c r="A136" s="311" t="s">
        <v>327</v>
      </c>
      <c r="B136" s="453"/>
      <c r="C136" s="453"/>
      <c r="D136" s="453"/>
    </row>
    <row r="137" spans="1:4" ht="11.25">
      <c r="A137" s="311" t="s">
        <v>328</v>
      </c>
      <c r="B137" s="453"/>
      <c r="C137" s="453"/>
      <c r="D137" s="453"/>
    </row>
    <row r="138" spans="1:4" ht="11.25">
      <c r="A138" s="311" t="s">
        <v>329</v>
      </c>
      <c r="B138" s="456"/>
      <c r="C138" s="456"/>
      <c r="D138" s="456"/>
    </row>
    <row r="139" spans="1:4" ht="11.25">
      <c r="A139" s="344" t="s">
        <v>330</v>
      </c>
      <c r="B139" s="453"/>
      <c r="C139" s="453"/>
      <c r="D139" s="453"/>
    </row>
    <row r="140" spans="1:4" ht="11.25">
      <c r="A140" s="344" t="s">
        <v>331</v>
      </c>
      <c r="B140" s="453"/>
      <c r="C140" s="453"/>
      <c r="D140" s="453"/>
    </row>
    <row r="141" spans="1:4" ht="11.25">
      <c r="A141" s="344" t="s">
        <v>332</v>
      </c>
      <c r="B141" s="453"/>
      <c r="C141" s="453"/>
      <c r="D141" s="453"/>
    </row>
    <row r="142" spans="1:4" ht="11.25">
      <c r="A142" s="344" t="s">
        <v>333</v>
      </c>
      <c r="B142" s="453"/>
      <c r="C142" s="453"/>
      <c r="D142" s="453"/>
    </row>
    <row r="143" spans="1:4" ht="11.25">
      <c r="A143" s="344" t="s">
        <v>334</v>
      </c>
      <c r="B143" s="453"/>
      <c r="C143" s="453"/>
      <c r="D143" s="453"/>
    </row>
    <row r="144" spans="1:4" ht="11.25">
      <c r="A144" s="344" t="s">
        <v>335</v>
      </c>
      <c r="B144" s="453"/>
      <c r="C144" s="453"/>
      <c r="D144" s="453"/>
    </row>
    <row r="145" spans="1:4" ht="11.25">
      <c r="A145" s="344" t="s">
        <v>336</v>
      </c>
      <c r="B145" s="453"/>
      <c r="C145" s="453"/>
      <c r="D145" s="453"/>
    </row>
    <row r="146" spans="1:4" ht="11.25">
      <c r="A146" s="312" t="s">
        <v>337</v>
      </c>
      <c r="B146" s="313">
        <f>B139+B140+B141+B142+B143+B144+B145</f>
        <v>0</v>
      </c>
      <c r="C146" s="313">
        <f>SUM(C139:C145)</f>
        <v>0</v>
      </c>
      <c r="D146" s="314">
        <f>D139+D140+D141+D142+D143+D144+D145</f>
        <v>0</v>
      </c>
    </row>
    <row r="147" spans="1:4" ht="11.25">
      <c r="A147" s="311" t="s">
        <v>338</v>
      </c>
      <c r="B147" s="453"/>
      <c r="C147" s="453"/>
      <c r="D147" s="453"/>
    </row>
    <row r="148" spans="1:4" ht="11.25">
      <c r="A148" s="311" t="s">
        <v>339</v>
      </c>
      <c r="B148" s="453"/>
      <c r="C148" s="453"/>
      <c r="D148" s="453"/>
    </row>
    <row r="149" spans="1:4" ht="11.25">
      <c r="A149" s="308" t="s">
        <v>340</v>
      </c>
      <c r="B149" s="309">
        <f>B146+B147+B148+B132+B133+B134+B135+B136+B137</f>
        <v>0</v>
      </c>
      <c r="C149" s="309">
        <f>C132+C133+C134+C135+C136+C137+C146+C147+C148</f>
        <v>0</v>
      </c>
      <c r="D149" s="310">
        <f>D132+D133+D134+D135+D136+D137+D139+D140+D141+D142+D143+D144+D145+D147+D148</f>
        <v>0</v>
      </c>
    </row>
    <row r="150" spans="1:4" ht="11.25">
      <c r="A150" s="304" t="s">
        <v>341</v>
      </c>
      <c r="B150" s="305"/>
      <c r="C150" s="320"/>
      <c r="D150" s="321"/>
    </row>
    <row r="151" spans="1:4" ht="11.25">
      <c r="A151" s="305" t="s">
        <v>342</v>
      </c>
      <c r="B151" s="453"/>
      <c r="C151" s="453"/>
      <c r="D151" s="453"/>
    </row>
    <row r="152" spans="1:4" ht="11.25">
      <c r="A152" s="305" t="s">
        <v>343</v>
      </c>
      <c r="B152" s="453"/>
      <c r="C152" s="453"/>
      <c r="D152" s="453"/>
    </row>
    <row r="153" spans="1:4" ht="10.5" customHeight="1">
      <c r="A153" s="305" t="s">
        <v>344</v>
      </c>
      <c r="B153" s="453"/>
      <c r="C153" s="453"/>
      <c r="D153" s="453"/>
    </row>
    <row r="154" spans="1:4" ht="11.25">
      <c r="A154" s="308" t="s">
        <v>345</v>
      </c>
      <c r="B154" s="309">
        <f>SUM(B151:B153)</f>
        <v>0</v>
      </c>
      <c r="C154" s="309">
        <f>SUM(C151:C153)</f>
        <v>0</v>
      </c>
      <c r="D154" s="310">
        <f>SUM(D151:D153)</f>
        <v>0</v>
      </c>
    </row>
    <row r="155" spans="1:4" ht="6" customHeight="1">
      <c r="A155" s="322"/>
      <c r="B155" s="345"/>
      <c r="C155" s="311"/>
      <c r="D155" s="346"/>
    </row>
    <row r="156" spans="1:4" ht="10.5" customHeight="1">
      <c r="A156" s="304" t="s">
        <v>346</v>
      </c>
      <c r="B156" s="347"/>
      <c r="C156" s="347"/>
      <c r="D156" s="348"/>
    </row>
    <row r="157" spans="1:4" ht="10.5" customHeight="1">
      <c r="A157" s="304" t="s">
        <v>347</v>
      </c>
      <c r="B157" s="305"/>
      <c r="C157" s="320"/>
      <c r="D157" s="321"/>
    </row>
    <row r="158" spans="1:4" ht="10.5" customHeight="1">
      <c r="A158" s="311" t="s">
        <v>348</v>
      </c>
      <c r="B158" s="305"/>
      <c r="C158" s="320"/>
      <c r="D158" s="321"/>
    </row>
    <row r="159" spans="1:4" ht="10.5" customHeight="1">
      <c r="A159" s="315" t="s">
        <v>349</v>
      </c>
      <c r="B159" s="453"/>
      <c r="C159" s="453"/>
      <c r="D159" s="453"/>
    </row>
    <row r="160" spans="1:4" ht="10.5" customHeight="1">
      <c r="A160" s="315" t="s">
        <v>350</v>
      </c>
      <c r="B160" s="453"/>
      <c r="C160" s="453"/>
      <c r="D160" s="453"/>
    </row>
    <row r="161" spans="1:4" ht="10.5" customHeight="1">
      <c r="A161" s="312" t="s">
        <v>351</v>
      </c>
      <c r="B161" s="313">
        <f>SUM(B159:B160)</f>
        <v>0</v>
      </c>
      <c r="C161" s="313">
        <f>SUM(C159:C160)</f>
        <v>0</v>
      </c>
      <c r="D161" s="314">
        <f>SUM(D159:D160)</f>
        <v>0</v>
      </c>
    </row>
    <row r="162" spans="1:4" ht="10.5" customHeight="1">
      <c r="A162" s="311" t="s">
        <v>352</v>
      </c>
      <c r="B162" s="305"/>
      <c r="C162" s="305"/>
      <c r="D162" s="306"/>
    </row>
    <row r="163" spans="1:4" ht="10.5" customHeight="1">
      <c r="A163" s="315" t="s">
        <v>349</v>
      </c>
      <c r="B163" s="453"/>
      <c r="C163" s="453"/>
      <c r="D163" s="453"/>
    </row>
    <row r="164" spans="1:4" ht="10.5" customHeight="1">
      <c r="A164" s="315" t="s">
        <v>350</v>
      </c>
      <c r="B164" s="453"/>
      <c r="C164" s="453"/>
      <c r="D164" s="453"/>
    </row>
    <row r="165" spans="1:4" ht="10.5" customHeight="1">
      <c r="A165" s="312" t="s">
        <v>353</v>
      </c>
      <c r="B165" s="313">
        <f>SUM(B163:B164)</f>
        <v>0</v>
      </c>
      <c r="C165" s="313">
        <f>SUM(C163:C164)</f>
        <v>0</v>
      </c>
      <c r="D165" s="314">
        <f>SUM(D163:D164)</f>
        <v>0</v>
      </c>
    </row>
    <row r="166" spans="1:4" ht="10.5" customHeight="1">
      <c r="A166" s="311" t="s">
        <v>354</v>
      </c>
      <c r="B166" s="305"/>
      <c r="C166" s="305"/>
      <c r="D166" s="306"/>
    </row>
    <row r="167" spans="1:4" ht="10.5" customHeight="1">
      <c r="A167" s="315" t="s">
        <v>349</v>
      </c>
      <c r="B167" s="453"/>
      <c r="C167" s="453"/>
      <c r="D167" s="453"/>
    </row>
    <row r="168" spans="1:4" ht="10.5" customHeight="1">
      <c r="A168" s="315" t="s">
        <v>350</v>
      </c>
      <c r="B168" s="453"/>
      <c r="C168" s="453"/>
      <c r="D168" s="453"/>
    </row>
    <row r="169" spans="1:4" ht="10.5" customHeight="1">
      <c r="A169" s="312" t="s">
        <v>355</v>
      </c>
      <c r="B169" s="323">
        <f>SUM(B167:B168)</f>
        <v>0</v>
      </c>
      <c r="C169" s="323">
        <f>SUM(C167:C168)</f>
        <v>0</v>
      </c>
      <c r="D169" s="324">
        <f>SUM(D167:D168)</f>
        <v>0</v>
      </c>
    </row>
    <row r="170" spans="1:4" ht="10.5" customHeight="1">
      <c r="A170" s="311" t="s">
        <v>356</v>
      </c>
      <c r="B170" s="305"/>
      <c r="C170" s="305"/>
      <c r="D170" s="306"/>
    </row>
    <row r="171" spans="1:4" ht="10.5" customHeight="1">
      <c r="A171" s="315" t="s">
        <v>349</v>
      </c>
      <c r="B171" s="453"/>
      <c r="C171" s="453"/>
      <c r="D171" s="453"/>
    </row>
    <row r="172" spans="1:4" ht="10.5" customHeight="1">
      <c r="A172" s="315" t="s">
        <v>350</v>
      </c>
      <c r="B172" s="453"/>
      <c r="C172" s="453"/>
      <c r="D172" s="453"/>
    </row>
    <row r="173" spans="1:4" ht="10.5" customHeight="1">
      <c r="A173" s="312" t="s">
        <v>357</v>
      </c>
      <c r="B173" s="323">
        <f>SUM(B171:B172)</f>
        <v>0</v>
      </c>
      <c r="C173" s="323">
        <f>SUM(C171:C172)</f>
        <v>0</v>
      </c>
      <c r="D173" s="324">
        <f>SUM(D171:D172)</f>
        <v>0</v>
      </c>
    </row>
    <row r="174" spans="1:4" ht="10.5" customHeight="1">
      <c r="A174" s="311" t="s">
        <v>358</v>
      </c>
      <c r="B174" s="305"/>
      <c r="C174" s="305"/>
      <c r="D174" s="306"/>
    </row>
    <row r="175" spans="1:4" ht="10.5" customHeight="1">
      <c r="A175" s="315" t="s">
        <v>349</v>
      </c>
      <c r="B175" s="453"/>
      <c r="C175" s="453"/>
      <c r="D175" s="453"/>
    </row>
    <row r="176" spans="1:4" ht="10.5" customHeight="1">
      <c r="A176" s="315" t="s">
        <v>350</v>
      </c>
      <c r="B176" s="453"/>
      <c r="C176" s="453"/>
      <c r="D176" s="453"/>
    </row>
    <row r="177" spans="1:4" ht="10.5" customHeight="1">
      <c r="A177" s="312" t="s">
        <v>359</v>
      </c>
      <c r="B177" s="323">
        <f>SUM(B175:B176)</f>
        <v>0</v>
      </c>
      <c r="C177" s="323">
        <f>SUM(C175:C176)</f>
        <v>0</v>
      </c>
      <c r="D177" s="324">
        <f>SUM(D175:D176)</f>
        <v>0</v>
      </c>
    </row>
    <row r="178" spans="1:4" ht="10.5" customHeight="1">
      <c r="A178" s="311" t="s">
        <v>360</v>
      </c>
      <c r="B178" s="305"/>
      <c r="C178" s="305"/>
      <c r="D178" s="306"/>
    </row>
    <row r="179" spans="1:4" ht="10.5" customHeight="1">
      <c r="A179" s="315" t="s">
        <v>349</v>
      </c>
      <c r="B179" s="453"/>
      <c r="C179" s="453"/>
      <c r="D179" s="453"/>
    </row>
    <row r="180" spans="1:4" ht="10.5" customHeight="1">
      <c r="A180" s="315" t="s">
        <v>350</v>
      </c>
      <c r="B180" s="453"/>
      <c r="C180" s="453"/>
      <c r="D180" s="453"/>
    </row>
    <row r="181" spans="1:4" ht="11.25">
      <c r="A181" s="312" t="s">
        <v>361</v>
      </c>
      <c r="B181" s="323">
        <f>SUM(B179:B180)</f>
        <v>0</v>
      </c>
      <c r="C181" s="323">
        <f>SUM(C179:C180)</f>
        <v>0</v>
      </c>
      <c r="D181" s="324">
        <f>SUM(D179:D180)</f>
        <v>0</v>
      </c>
    </row>
    <row r="182" spans="1:4" ht="11.25">
      <c r="A182" s="336"/>
      <c r="B182" s="337"/>
      <c r="C182" s="336"/>
      <c r="D182" s="336"/>
    </row>
    <row r="183" spans="1:4" ht="11.25">
      <c r="A183" s="318"/>
      <c r="B183" s="318"/>
      <c r="C183" s="317"/>
      <c r="D183" s="319"/>
    </row>
    <row r="184" spans="1:4" ht="12" customHeight="1">
      <c r="A184" s="303" t="str">
        <f>A123</f>
        <v>anno</v>
      </c>
      <c r="B184" s="452">
        <v>0</v>
      </c>
      <c r="C184" s="452">
        <v>0</v>
      </c>
      <c r="D184" s="452">
        <v>0</v>
      </c>
    </row>
    <row r="185" spans="1:4" ht="11.25">
      <c r="A185" s="349" t="s">
        <v>362</v>
      </c>
      <c r="B185" s="305"/>
      <c r="C185" s="320"/>
      <c r="D185" s="321"/>
    </row>
    <row r="186" spans="1:4" ht="11.25">
      <c r="A186" s="315" t="s">
        <v>363</v>
      </c>
      <c r="B186" s="453"/>
      <c r="C186" s="453"/>
      <c r="D186" s="453"/>
    </row>
    <row r="187" spans="1:4" ht="11.25">
      <c r="A187" s="315" t="s">
        <v>364</v>
      </c>
      <c r="B187" s="453"/>
      <c r="C187" s="453"/>
      <c r="D187" s="453"/>
    </row>
    <row r="188" spans="1:4" ht="11.25">
      <c r="A188" s="312" t="s">
        <v>365</v>
      </c>
      <c r="B188" s="323">
        <f>SUM(B186:B187)</f>
        <v>0</v>
      </c>
      <c r="C188" s="323">
        <f>SUM(C186:C187)</f>
        <v>0</v>
      </c>
      <c r="D188" s="324">
        <f>SUM(D186:D187)</f>
        <v>0</v>
      </c>
    </row>
    <row r="189" spans="1:4" ht="11.25">
      <c r="A189" s="311" t="s">
        <v>366</v>
      </c>
      <c r="B189" s="305"/>
      <c r="C189" s="305"/>
      <c r="D189" s="306"/>
    </row>
    <row r="190" spans="1:4" ht="11.25">
      <c r="A190" s="315" t="s">
        <v>363</v>
      </c>
      <c r="B190" s="453"/>
      <c r="C190" s="453"/>
      <c r="D190" s="453"/>
    </row>
    <row r="191" spans="1:4" ht="11.25">
      <c r="A191" s="315" t="s">
        <v>364</v>
      </c>
      <c r="B191" s="453"/>
      <c r="C191" s="453"/>
      <c r="D191" s="453"/>
    </row>
    <row r="192" spans="1:4" ht="11.25">
      <c r="A192" s="312" t="s">
        <v>367</v>
      </c>
      <c r="B192" s="323">
        <f>SUM(B190:B191)</f>
        <v>0</v>
      </c>
      <c r="C192" s="323">
        <f>SUM(C190:C191)</f>
        <v>0</v>
      </c>
      <c r="D192" s="324">
        <f>SUM(D190:D191)</f>
        <v>0</v>
      </c>
    </row>
    <row r="193" spans="1:4" ht="11.25">
      <c r="A193" s="311" t="s">
        <v>368</v>
      </c>
      <c r="B193" s="305"/>
      <c r="C193" s="305"/>
      <c r="D193" s="306"/>
    </row>
    <row r="194" spans="1:4" ht="11.25">
      <c r="A194" s="315" t="s">
        <v>363</v>
      </c>
      <c r="B194" s="453"/>
      <c r="C194" s="453"/>
      <c r="D194" s="453"/>
    </row>
    <row r="195" spans="1:4" ht="11.25">
      <c r="A195" s="315" t="s">
        <v>364</v>
      </c>
      <c r="B195" s="453"/>
      <c r="C195" s="453"/>
      <c r="D195" s="453"/>
    </row>
    <row r="196" spans="1:4" ht="11.25">
      <c r="A196" s="312" t="s">
        <v>369</v>
      </c>
      <c r="B196" s="323">
        <f>SUM(B194:B195)</f>
        <v>0</v>
      </c>
      <c r="C196" s="323">
        <f>SUM(C194:C195)</f>
        <v>0</v>
      </c>
      <c r="D196" s="324">
        <f>SUM(D194:D195)</f>
        <v>0</v>
      </c>
    </row>
    <row r="197" spans="1:4" ht="11.25">
      <c r="A197" s="311" t="s">
        <v>370</v>
      </c>
      <c r="B197" s="305"/>
      <c r="C197" s="305"/>
      <c r="D197" s="306"/>
    </row>
    <row r="198" spans="1:4" ht="11.25">
      <c r="A198" s="350" t="s">
        <v>363</v>
      </c>
      <c r="B198" s="453"/>
      <c r="C198" s="453"/>
      <c r="D198" s="453"/>
    </row>
    <row r="199" spans="1:4" ht="11.25">
      <c r="A199" s="350" t="s">
        <v>364</v>
      </c>
      <c r="B199" s="453"/>
      <c r="C199" s="453"/>
      <c r="D199" s="453"/>
    </row>
    <row r="200" spans="1:4" ht="11.25">
      <c r="A200" s="312" t="s">
        <v>371</v>
      </c>
      <c r="B200" s="323">
        <f>SUM(B198:B199)</f>
        <v>0</v>
      </c>
      <c r="C200" s="323">
        <f>SUM(C198:C199)</f>
        <v>0</v>
      </c>
      <c r="D200" s="324">
        <f>SUM(D198:D199)</f>
        <v>0</v>
      </c>
    </row>
    <row r="201" spans="1:4" ht="11.25">
      <c r="A201" s="311" t="s">
        <v>372</v>
      </c>
      <c r="B201" s="305"/>
      <c r="C201" s="305"/>
      <c r="D201" s="306"/>
    </row>
    <row r="202" spans="1:4" ht="11.25">
      <c r="A202" s="315" t="s">
        <v>363</v>
      </c>
      <c r="B202" s="453"/>
      <c r="C202" s="453"/>
      <c r="D202" s="453"/>
    </row>
    <row r="203" spans="1:4" ht="11.25">
      <c r="A203" s="315" t="s">
        <v>364</v>
      </c>
      <c r="B203" s="453"/>
      <c r="C203" s="453"/>
      <c r="D203" s="453"/>
    </row>
    <row r="204" spans="1:4" ht="11.25">
      <c r="A204" s="312" t="s">
        <v>373</v>
      </c>
      <c r="B204" s="323">
        <f>SUM(B202:B203)</f>
        <v>0</v>
      </c>
      <c r="C204" s="323">
        <f>SUM(C202:C203)</f>
        <v>0</v>
      </c>
      <c r="D204" s="324">
        <f>SUM(D202:D203)</f>
        <v>0</v>
      </c>
    </row>
    <row r="205" spans="1:4" ht="11.25">
      <c r="A205" s="311" t="s">
        <v>374</v>
      </c>
      <c r="B205" s="305"/>
      <c r="C205" s="305"/>
      <c r="D205" s="306"/>
    </row>
    <row r="206" spans="1:4" ht="11.25">
      <c r="A206" s="315" t="s">
        <v>363</v>
      </c>
      <c r="B206" s="453"/>
      <c r="C206" s="453"/>
      <c r="D206" s="453"/>
    </row>
    <row r="207" spans="1:4" ht="11.25">
      <c r="A207" s="315" t="s">
        <v>364</v>
      </c>
      <c r="B207" s="453"/>
      <c r="C207" s="453"/>
      <c r="D207" s="453"/>
    </row>
    <row r="208" spans="1:4" ht="11.25">
      <c r="A208" s="312" t="s">
        <v>375</v>
      </c>
      <c r="B208" s="323">
        <f>SUM(B206:B207)</f>
        <v>0</v>
      </c>
      <c r="C208" s="323">
        <f>SUM(C206:C207)</f>
        <v>0</v>
      </c>
      <c r="D208" s="324">
        <f>SUM(D206:D207)</f>
        <v>0</v>
      </c>
    </row>
    <row r="209" spans="1:4" ht="11.25">
      <c r="A209" s="311" t="s">
        <v>376</v>
      </c>
      <c r="B209" s="305"/>
      <c r="C209" s="305"/>
      <c r="D209" s="306"/>
    </row>
    <row r="210" spans="1:4" ht="11.25">
      <c r="A210" s="315" t="s">
        <v>363</v>
      </c>
      <c r="B210" s="453"/>
      <c r="C210" s="453"/>
      <c r="D210" s="453"/>
    </row>
    <row r="211" spans="1:4" ht="11.25">
      <c r="A211" s="315" t="s">
        <v>364</v>
      </c>
      <c r="B211" s="453"/>
      <c r="C211" s="453"/>
      <c r="D211" s="453"/>
    </row>
    <row r="212" spans="1:4" ht="11.25">
      <c r="A212" s="312" t="s">
        <v>377</v>
      </c>
      <c r="B212" s="323">
        <f>SUM(B210:B211)</f>
        <v>0</v>
      </c>
      <c r="C212" s="323">
        <f>SUM(C210:C211)</f>
        <v>0</v>
      </c>
      <c r="D212" s="324">
        <f>SUM(D210:D211)</f>
        <v>0</v>
      </c>
    </row>
    <row r="213" spans="1:4" ht="11.25">
      <c r="A213" s="311" t="s">
        <v>378</v>
      </c>
      <c r="B213" s="305"/>
      <c r="C213" s="305"/>
      <c r="D213" s="306"/>
    </row>
    <row r="214" spans="1:4" ht="12" customHeight="1">
      <c r="A214" s="315" t="s">
        <v>363</v>
      </c>
      <c r="B214" s="453"/>
      <c r="C214" s="453"/>
      <c r="D214" s="453"/>
    </row>
    <row r="215" spans="1:4" ht="11.25">
      <c r="A215" s="315" t="s">
        <v>364</v>
      </c>
      <c r="B215" s="453"/>
      <c r="C215" s="453"/>
      <c r="D215" s="453"/>
    </row>
    <row r="216" spans="1:4" ht="11.25">
      <c r="A216" s="312" t="s">
        <v>379</v>
      </c>
      <c r="B216" s="323">
        <f>SUM(B214:B215)</f>
        <v>0</v>
      </c>
      <c r="C216" s="323">
        <f>SUM(C214:C215)</f>
        <v>0</v>
      </c>
      <c r="D216" s="324">
        <f>SUM(D214:D215)</f>
        <v>0</v>
      </c>
    </row>
    <row r="217" spans="1:4" ht="11.25">
      <c r="A217" s="351"/>
      <c r="B217" s="352"/>
      <c r="C217" s="352"/>
      <c r="D217" s="353"/>
    </row>
    <row r="218" spans="1:4" ht="11.25">
      <c r="A218" s="308" t="s">
        <v>380</v>
      </c>
      <c r="B218" s="309">
        <f>B161+B165+B169+B173+B177+B181+B188+B192+B196+B200+B204+B208+B212+B216</f>
        <v>0</v>
      </c>
      <c r="C218" s="309">
        <f>C216+C212+C208+C204+C200+C196+C192+C188+C181+C177+C173+C169+C165+C161</f>
        <v>0</v>
      </c>
      <c r="D218" s="310">
        <f>D161+D165+D169+D173+D177+D181+D188+D192+D196+D200+D204+D208+D212+D216</f>
        <v>0</v>
      </c>
    </row>
    <row r="219" spans="1:4" ht="11.25">
      <c r="A219" s="304" t="s">
        <v>381</v>
      </c>
      <c r="B219" s="305"/>
      <c r="C219" s="305"/>
      <c r="D219" s="306"/>
    </row>
    <row r="220" spans="1:4" ht="11.25">
      <c r="A220" s="305" t="s">
        <v>382</v>
      </c>
      <c r="B220" s="307"/>
      <c r="C220" s="307"/>
      <c r="D220" s="307"/>
    </row>
    <row r="221" spans="1:4" ht="11.25">
      <c r="A221" s="320"/>
      <c r="B221" s="329"/>
      <c r="C221" s="329"/>
      <c r="D221" s="330"/>
    </row>
    <row r="222" spans="1:4" ht="11.25">
      <c r="A222" s="305" t="s">
        <v>383</v>
      </c>
      <c r="B222" s="307"/>
      <c r="C222" s="307"/>
      <c r="D222" s="307"/>
    </row>
    <row r="223" spans="1:4" ht="11.25">
      <c r="A223" s="308" t="s">
        <v>384</v>
      </c>
      <c r="B223" s="309">
        <f>SUM(B220:B222)</f>
        <v>0</v>
      </c>
      <c r="C223" s="309">
        <f>SUM(C220:C222)</f>
        <v>0</v>
      </c>
      <c r="D223" s="310">
        <f>SUM(D220:D222)</f>
        <v>0</v>
      </c>
    </row>
    <row r="224" spans="1:4" ht="11.25">
      <c r="A224" s="354"/>
      <c r="B224" s="355"/>
      <c r="C224" s="356"/>
      <c r="D224" s="357"/>
    </row>
    <row r="225" spans="1:4" ht="11.25">
      <c r="A225" s="358" t="s">
        <v>385</v>
      </c>
      <c r="B225" s="359">
        <f>B223+B218+B156+B154+B149</f>
        <v>0</v>
      </c>
      <c r="C225" s="359">
        <f>C223+C218+C156+C154+C149</f>
        <v>0</v>
      </c>
      <c r="D225" s="360">
        <f>D223+D218+D156+D154+D149</f>
        <v>0</v>
      </c>
    </row>
    <row r="226" spans="1:4" ht="11.25">
      <c r="A226" s="361"/>
      <c r="B226" s="337"/>
      <c r="C226" s="336"/>
      <c r="D226" s="321"/>
    </row>
    <row r="227" spans="1:4" ht="12" thickBot="1">
      <c r="A227" s="361"/>
      <c r="B227" s="337"/>
      <c r="C227" s="336"/>
      <c r="D227" s="321"/>
    </row>
    <row r="228" spans="1:4" ht="12" thickBot="1">
      <c r="A228" s="494" t="s">
        <v>386</v>
      </c>
      <c r="B228" s="495"/>
      <c r="C228" s="495"/>
      <c r="D228" s="496"/>
    </row>
    <row r="229" spans="1:4" ht="11.25">
      <c r="A229" s="358" t="s">
        <v>387</v>
      </c>
      <c r="B229" s="359">
        <f>B220</f>
        <v>0</v>
      </c>
      <c r="C229" s="359">
        <f>C220</f>
        <v>0</v>
      </c>
      <c r="D229" s="359">
        <f>D220</f>
        <v>0</v>
      </c>
    </row>
    <row r="230" spans="1:4" ht="11.25">
      <c r="A230" s="362" t="s">
        <v>388</v>
      </c>
      <c r="B230" s="307"/>
      <c r="C230" s="307"/>
      <c r="D230" s="307"/>
    </row>
    <row r="231" spans="1:4" ht="11.25">
      <c r="A231" s="362" t="s">
        <v>319</v>
      </c>
      <c r="B231" s="363">
        <f>IF(B230&lt;B229,B229-B230,0)</f>
        <v>0</v>
      </c>
      <c r="C231" s="363">
        <f>IF(C230&lt;C229,C229-C230,0)</f>
        <v>0</v>
      </c>
      <c r="D231" s="363">
        <f>IF(D230&lt;D229,D229-D230,0)</f>
        <v>0</v>
      </c>
    </row>
    <row r="232" spans="1:4" ht="11.25">
      <c r="A232" s="304" t="s">
        <v>321</v>
      </c>
      <c r="B232" s="364">
        <f>B229-B230-B231</f>
        <v>0</v>
      </c>
      <c r="C232" s="364">
        <f>C229-C230-C231</f>
        <v>0</v>
      </c>
      <c r="D232" s="364">
        <f>D229-D230-D231</f>
        <v>0</v>
      </c>
    </row>
    <row r="233" spans="1:4" ht="11.25">
      <c r="A233" s="361"/>
      <c r="B233" s="337"/>
      <c r="C233" s="336"/>
      <c r="D233" s="321"/>
    </row>
    <row r="234" spans="1:4" ht="11.25">
      <c r="A234" s="497" t="s">
        <v>389</v>
      </c>
      <c r="B234" s="498"/>
      <c r="C234" s="498"/>
      <c r="D234" s="499"/>
    </row>
    <row r="235" spans="1:4" ht="11.25">
      <c r="A235" s="303" t="str">
        <f>A184</f>
        <v>anno</v>
      </c>
      <c r="B235" s="452">
        <v>0</v>
      </c>
      <c r="C235" s="452">
        <v>0</v>
      </c>
      <c r="D235" s="452">
        <v>0</v>
      </c>
    </row>
    <row r="236" spans="1:4" ht="11.25">
      <c r="A236" s="362" t="s">
        <v>390</v>
      </c>
      <c r="B236" s="365">
        <f>B119</f>
        <v>0</v>
      </c>
      <c r="C236" s="365">
        <f>C119</f>
        <v>0</v>
      </c>
      <c r="D236" s="365">
        <f>D119</f>
        <v>0</v>
      </c>
    </row>
    <row r="237" spans="1:4" ht="11.25">
      <c r="A237" s="362" t="s">
        <v>391</v>
      </c>
      <c r="B237" s="365">
        <f>B225</f>
        <v>0</v>
      </c>
      <c r="C237" s="365">
        <f>C225</f>
        <v>0</v>
      </c>
      <c r="D237" s="365">
        <f>D225</f>
        <v>0</v>
      </c>
    </row>
    <row r="238" spans="1:4" ht="11.25">
      <c r="A238" s="304" t="s">
        <v>321</v>
      </c>
      <c r="B238" s="331">
        <f>B236-B237</f>
        <v>0</v>
      </c>
      <c r="C238" s="331">
        <f>C236-C237</f>
        <v>0</v>
      </c>
      <c r="D238" s="331">
        <f>D236-D237</f>
        <v>0</v>
      </c>
    </row>
    <row r="239" spans="1:4" ht="12" thickBot="1">
      <c r="A239" s="317"/>
      <c r="B239" s="318"/>
      <c r="C239" s="317"/>
      <c r="D239" s="317"/>
    </row>
    <row r="240" spans="1:4" ht="12" thickBot="1">
      <c r="A240" s="317"/>
      <c r="B240" s="366" t="str">
        <f>IF(B236=B237,"OK","SBILANCIO")</f>
        <v>OK</v>
      </c>
      <c r="C240" s="367" t="str">
        <f>IF(C236=C237,"OK","SBILANCIO")</f>
        <v>OK</v>
      </c>
      <c r="D240" s="368" t="str">
        <f>IF(D236=D237,"OK","SBILANCIO")</f>
        <v>OK</v>
      </c>
    </row>
    <row r="241" spans="1:4" ht="12" customHeight="1">
      <c r="A241" s="369"/>
      <c r="B241" s="369"/>
      <c r="C241" s="369"/>
      <c r="D241" s="369"/>
    </row>
    <row r="242" spans="1:4" ht="12">
      <c r="A242" s="369"/>
      <c r="B242" s="369"/>
      <c r="C242" s="369"/>
      <c r="D242" s="369"/>
    </row>
    <row r="243" spans="1:4" ht="12" customHeight="1">
      <c r="A243" s="500" t="s">
        <v>392</v>
      </c>
      <c r="B243" s="501"/>
      <c r="C243" s="501"/>
      <c r="D243" s="502"/>
    </row>
    <row r="244" spans="1:4" ht="11.25">
      <c r="A244" s="370" t="s">
        <v>393</v>
      </c>
      <c r="B244" s="452">
        <v>0</v>
      </c>
      <c r="C244" s="452">
        <v>0</v>
      </c>
      <c r="D244" s="452">
        <v>0</v>
      </c>
    </row>
    <row r="245" spans="1:4" ht="11.25">
      <c r="A245" s="371" t="s">
        <v>394</v>
      </c>
      <c r="B245" s="453"/>
      <c r="C245" s="453"/>
      <c r="D245" s="453"/>
    </row>
    <row r="246" spans="1:4" ht="11.25">
      <c r="A246" s="371" t="s">
        <v>395</v>
      </c>
      <c r="B246" s="372"/>
      <c r="C246" s="373"/>
      <c r="D246" s="374"/>
    </row>
    <row r="247" spans="1:4" ht="11.25">
      <c r="A247" s="371" t="s">
        <v>396</v>
      </c>
      <c r="B247" s="453"/>
      <c r="C247" s="453"/>
      <c r="D247" s="453"/>
    </row>
    <row r="248" spans="1:4" ht="11.25">
      <c r="A248" s="371" t="s">
        <v>397</v>
      </c>
      <c r="B248" s="453"/>
      <c r="C248" s="453"/>
      <c r="D248" s="453"/>
    </row>
    <row r="249" spans="1:4" ht="12" customHeight="1">
      <c r="A249" s="371" t="s">
        <v>398</v>
      </c>
      <c r="B249" s="453"/>
      <c r="C249" s="453"/>
      <c r="D249" s="453"/>
    </row>
    <row r="250" spans="1:4" ht="10.5" customHeight="1">
      <c r="A250" s="375" t="s">
        <v>399</v>
      </c>
      <c r="B250" s="373"/>
      <c r="C250" s="373"/>
      <c r="D250" s="373"/>
    </row>
    <row r="251" spans="1:4" ht="11.25">
      <c r="A251" s="376" t="s">
        <v>400</v>
      </c>
      <c r="B251" s="453"/>
      <c r="C251" s="453"/>
      <c r="D251" s="453"/>
    </row>
    <row r="252" spans="1:4" ht="10.5" customHeight="1">
      <c r="A252" s="377"/>
      <c r="B252" s="453"/>
      <c r="C252" s="453"/>
      <c r="D252" s="453"/>
    </row>
    <row r="253" spans="1:4" ht="11.25">
      <c r="A253" s="378" t="s">
        <v>401</v>
      </c>
      <c r="B253" s="453"/>
      <c r="C253" s="453"/>
      <c r="D253" s="453"/>
    </row>
    <row r="254" spans="1:4" ht="12" customHeight="1">
      <c r="A254" s="379" t="s">
        <v>402</v>
      </c>
      <c r="B254" s="380">
        <f>SUM(B251:B253)</f>
        <v>0</v>
      </c>
      <c r="C254" s="380">
        <f>SUM(C251:C253)</f>
        <v>0</v>
      </c>
      <c r="D254" s="380">
        <f>SUM(D251:D253)</f>
        <v>0</v>
      </c>
    </row>
    <row r="255" spans="1:4" ht="11.25">
      <c r="A255" s="361"/>
      <c r="B255" s="381"/>
      <c r="C255" s="382"/>
      <c r="D255" s="382"/>
    </row>
    <row r="256" spans="1:4" ht="11.25">
      <c r="A256" s="383" t="s">
        <v>403</v>
      </c>
      <c r="B256" s="309">
        <f>B245+B246+B247+B248+B249+B254</f>
        <v>0</v>
      </c>
      <c r="C256" s="309">
        <f>C245+C247+C248+C249+C251+C252+C253</f>
        <v>0</v>
      </c>
      <c r="D256" s="309">
        <f>D245+D247+D248+D249+D254</f>
        <v>0</v>
      </c>
    </row>
    <row r="257" spans="1:4" ht="11.25">
      <c r="A257" s="370" t="s">
        <v>404</v>
      </c>
      <c r="B257" s="384"/>
      <c r="C257" s="384"/>
      <c r="D257" s="385"/>
    </row>
    <row r="258" spans="1:4" ht="11.25">
      <c r="A258" s="375" t="s">
        <v>405</v>
      </c>
      <c r="B258" s="453"/>
      <c r="C258" s="453"/>
      <c r="D258" s="453"/>
    </row>
    <row r="259" spans="1:4" ht="11.25">
      <c r="A259" s="375" t="s">
        <v>406</v>
      </c>
      <c r="B259" s="453"/>
      <c r="C259" s="453"/>
      <c r="D259" s="453"/>
    </row>
    <row r="260" spans="1:4" ht="11.25">
      <c r="A260" s="375" t="s">
        <v>407</v>
      </c>
      <c r="B260" s="453"/>
      <c r="C260" s="453"/>
      <c r="D260" s="453"/>
    </row>
    <row r="261" spans="1:4" ht="11.25">
      <c r="A261" s="375" t="s">
        <v>408</v>
      </c>
      <c r="B261" s="373"/>
      <c r="C261" s="373"/>
      <c r="D261" s="373"/>
    </row>
    <row r="262" spans="1:4" ht="11.25">
      <c r="A262" s="386" t="s">
        <v>409</v>
      </c>
      <c r="B262" s="453"/>
      <c r="C262" s="453"/>
      <c r="D262" s="453"/>
    </row>
    <row r="263" spans="1:4" ht="11.25">
      <c r="A263" s="386" t="s">
        <v>410</v>
      </c>
      <c r="B263" s="453"/>
      <c r="C263" s="453"/>
      <c r="D263" s="453"/>
    </row>
    <row r="264" spans="1:4" ht="11.25">
      <c r="A264" s="386" t="s">
        <v>411</v>
      </c>
      <c r="B264" s="453"/>
      <c r="C264" s="453"/>
      <c r="D264" s="453"/>
    </row>
    <row r="265" spans="1:4" ht="11.25">
      <c r="A265" s="386" t="s">
        <v>412</v>
      </c>
      <c r="B265" s="453"/>
      <c r="C265" s="453"/>
      <c r="D265" s="453"/>
    </row>
    <row r="266" spans="1:4" ht="11.25">
      <c r="A266" s="386" t="s">
        <v>413</v>
      </c>
      <c r="B266" s="453"/>
      <c r="C266" s="453"/>
      <c r="D266" s="453"/>
    </row>
    <row r="267" spans="1:4" ht="11.25">
      <c r="A267" s="387" t="s">
        <v>414</v>
      </c>
      <c r="B267" s="313">
        <f>SUM(B262:B266)</f>
        <v>0</v>
      </c>
      <c r="C267" s="313">
        <f>SUM(C262:C266)</f>
        <v>0</v>
      </c>
      <c r="D267" s="313">
        <f>SUM(D262:D266)</f>
        <v>0</v>
      </c>
    </row>
    <row r="268" spans="1:4" ht="11.25">
      <c r="A268" s="375" t="s">
        <v>415</v>
      </c>
      <c r="B268" s="373"/>
      <c r="C268" s="373"/>
      <c r="D268" s="373"/>
    </row>
    <row r="269" spans="1:4" ht="11.25">
      <c r="A269" s="386" t="s">
        <v>416</v>
      </c>
      <c r="B269" s="453"/>
      <c r="C269" s="453"/>
      <c r="D269" s="453"/>
    </row>
    <row r="270" spans="1:4" ht="11.25">
      <c r="A270" s="386" t="s">
        <v>417</v>
      </c>
      <c r="B270" s="453"/>
      <c r="C270" s="453"/>
      <c r="D270" s="453"/>
    </row>
    <row r="271" spans="1:4" ht="11.25">
      <c r="A271" s="386" t="s">
        <v>418</v>
      </c>
      <c r="B271" s="453"/>
      <c r="C271" s="453"/>
      <c r="D271" s="453"/>
    </row>
    <row r="272" spans="1:4" ht="11.25">
      <c r="A272" s="386" t="s">
        <v>419</v>
      </c>
      <c r="B272" s="453"/>
      <c r="C272" s="453"/>
      <c r="D272" s="453"/>
    </row>
    <row r="273" spans="1:4" ht="11.25">
      <c r="A273" s="387" t="s">
        <v>420</v>
      </c>
      <c r="B273" s="313">
        <f>SUM(B269:B272)</f>
        <v>0</v>
      </c>
      <c r="C273" s="313">
        <f>SUM(C269:C272)</f>
        <v>0</v>
      </c>
      <c r="D273" s="313">
        <f>SUM(D269:D272)</f>
        <v>0</v>
      </c>
    </row>
    <row r="274" spans="1:4" ht="11.25">
      <c r="A274" s="375" t="s">
        <v>421</v>
      </c>
      <c r="B274" s="373"/>
      <c r="C274" s="373"/>
      <c r="D274" s="373"/>
    </row>
    <row r="275" spans="1:4" ht="11.25">
      <c r="A275" s="375" t="s">
        <v>422</v>
      </c>
      <c r="B275" s="453"/>
      <c r="C275" s="453"/>
      <c r="D275" s="453"/>
    </row>
    <row r="276" spans="1:4" ht="11.25">
      <c r="A276" s="375" t="s">
        <v>423</v>
      </c>
      <c r="B276" s="453"/>
      <c r="C276" s="453"/>
      <c r="D276" s="453"/>
    </row>
    <row r="277" spans="1:4" ht="10.5" customHeight="1">
      <c r="A277" s="375" t="s">
        <v>424</v>
      </c>
      <c r="B277" s="453"/>
      <c r="C277" s="453"/>
      <c r="D277" s="453"/>
    </row>
    <row r="278" spans="1:4" ht="11.25">
      <c r="A278" s="375" t="s">
        <v>425</v>
      </c>
      <c r="B278" s="453"/>
      <c r="C278" s="453"/>
      <c r="D278" s="453"/>
    </row>
    <row r="279" spans="1:4" ht="11.25">
      <c r="A279" s="379" t="s">
        <v>426</v>
      </c>
      <c r="B279" s="380">
        <f>B258+B259+B260+B267+B273+B275+B276+B277+B278</f>
        <v>0</v>
      </c>
      <c r="C279" s="380">
        <f>C258+C259+C260+C267+C273+C275+C276+C277+C278</f>
        <v>0</v>
      </c>
      <c r="D279" s="380">
        <f>D258+D259+D260+D267+D273+D275+D276+D277+D278</f>
        <v>0</v>
      </c>
    </row>
    <row r="280" spans="1:4" ht="11.25">
      <c r="A280" s="361"/>
      <c r="B280" s="388"/>
      <c r="C280" s="305"/>
      <c r="D280" s="305"/>
    </row>
    <row r="281" spans="1:4" ht="11.25">
      <c r="A281" s="379" t="s">
        <v>427</v>
      </c>
      <c r="B281" s="380">
        <f>B256-B279</f>
        <v>0</v>
      </c>
      <c r="C281" s="380">
        <f>C256-C279</f>
        <v>0</v>
      </c>
      <c r="D281" s="380">
        <f>D256-D279</f>
        <v>0</v>
      </c>
    </row>
    <row r="282" spans="1:4" ht="11.25">
      <c r="A282" s="304" t="s">
        <v>428</v>
      </c>
      <c r="B282" s="381"/>
      <c r="C282" s="382"/>
      <c r="D282" s="382"/>
    </row>
    <row r="283" spans="1:4" ht="11.25">
      <c r="A283" s="375" t="s">
        <v>429</v>
      </c>
      <c r="B283" s="381"/>
      <c r="C283" s="382"/>
      <c r="D283" s="382"/>
    </row>
    <row r="284" spans="1:4" ht="11.25">
      <c r="A284" s="386" t="s">
        <v>430</v>
      </c>
      <c r="B284" s="453"/>
      <c r="C284" s="453"/>
      <c r="D284" s="453"/>
    </row>
    <row r="285" spans="1:4" ht="11.25">
      <c r="A285" s="386" t="s">
        <v>431</v>
      </c>
      <c r="B285" s="453"/>
      <c r="C285" s="453"/>
      <c r="D285" s="453"/>
    </row>
    <row r="286" spans="1:4" ht="11.25">
      <c r="A286" s="386" t="s">
        <v>432</v>
      </c>
      <c r="B286" s="453"/>
      <c r="C286" s="453"/>
      <c r="D286" s="453"/>
    </row>
    <row r="287" spans="1:4" ht="11.25">
      <c r="A287" s="379" t="s">
        <v>433</v>
      </c>
      <c r="B287" s="380">
        <f>SUM(B284:B286)</f>
        <v>0</v>
      </c>
      <c r="C287" s="380">
        <f>SUM(C284:C286)</f>
        <v>0</v>
      </c>
      <c r="D287" s="380">
        <f>SUM(D284:D286)</f>
        <v>0</v>
      </c>
    </row>
    <row r="288" spans="1:4" ht="11.25">
      <c r="A288" s="375" t="s">
        <v>434</v>
      </c>
      <c r="B288" s="381"/>
      <c r="C288" s="381"/>
      <c r="D288" s="381"/>
    </row>
    <row r="289" spans="1:4" ht="11.25">
      <c r="A289" s="375" t="s">
        <v>435</v>
      </c>
      <c r="B289" s="373"/>
      <c r="C289" s="373"/>
      <c r="D289" s="373"/>
    </row>
    <row r="290" spans="1:4" ht="11.25">
      <c r="A290" s="386" t="s">
        <v>436</v>
      </c>
      <c r="B290" s="453"/>
      <c r="C290" s="453"/>
      <c r="D290" s="453"/>
    </row>
    <row r="291" spans="1:4" ht="11.25">
      <c r="A291" s="389" t="s">
        <v>437</v>
      </c>
      <c r="B291" s="453"/>
      <c r="C291" s="453"/>
      <c r="D291" s="453"/>
    </row>
    <row r="292" spans="1:4" ht="11.25">
      <c r="A292" s="386" t="s">
        <v>438</v>
      </c>
      <c r="B292" s="453"/>
      <c r="C292" s="453"/>
      <c r="D292" s="453"/>
    </row>
    <row r="293" spans="1:4" ht="11.25">
      <c r="A293" s="386" t="s">
        <v>439</v>
      </c>
      <c r="B293" s="453"/>
      <c r="C293" s="453"/>
      <c r="D293" s="453"/>
    </row>
    <row r="294" spans="1:4" ht="11.25">
      <c r="A294" s="375" t="s">
        <v>440</v>
      </c>
      <c r="B294" s="453"/>
      <c r="C294" s="453"/>
      <c r="D294" s="453"/>
    </row>
    <row r="295" spans="1:4" ht="11.25">
      <c r="A295" s="375" t="s">
        <v>441</v>
      </c>
      <c r="B295" s="453"/>
      <c r="C295" s="453"/>
      <c r="D295" s="453"/>
    </row>
    <row r="296" spans="1:4" ht="11.25">
      <c r="A296" s="375" t="s">
        <v>442</v>
      </c>
      <c r="B296" s="373"/>
      <c r="C296" s="373"/>
      <c r="D296" s="373"/>
    </row>
    <row r="297" spans="1:4" ht="11.25">
      <c r="A297" s="386" t="s">
        <v>443</v>
      </c>
      <c r="B297" s="453"/>
      <c r="C297" s="453"/>
      <c r="D297" s="453"/>
    </row>
    <row r="298" spans="1:4" ht="11.25">
      <c r="A298" s="386" t="s">
        <v>444</v>
      </c>
      <c r="B298" s="453"/>
      <c r="C298" s="453"/>
      <c r="D298" s="453"/>
    </row>
    <row r="299" spans="1:4" ht="11.25">
      <c r="A299" s="386" t="s">
        <v>445</v>
      </c>
      <c r="B299" s="453"/>
      <c r="C299" s="453"/>
      <c r="D299" s="453"/>
    </row>
    <row r="300" spans="1:4" ht="11.25">
      <c r="A300" s="386" t="s">
        <v>446</v>
      </c>
      <c r="B300" s="453"/>
      <c r="C300" s="453"/>
      <c r="D300" s="453"/>
    </row>
    <row r="301" spans="1:4" ht="11.25">
      <c r="A301" s="379" t="s">
        <v>447</v>
      </c>
      <c r="B301" s="380">
        <f>B290+B291+B292+B293+B294+B295+B297+B298+B299+B300</f>
        <v>0</v>
      </c>
      <c r="C301" s="380">
        <f>SUM(C290+C291+C292+C293+C294+C295+C297+C298+C299+C300)</f>
        <v>0</v>
      </c>
      <c r="D301" s="380">
        <f>D290+D291+D292+D293+D294+D295+D297+D298+D299+D300</f>
        <v>0</v>
      </c>
    </row>
    <row r="302" spans="1:4" s="335" customFormat="1" ht="11.25">
      <c r="A302" s="333"/>
      <c r="B302" s="334"/>
      <c r="C302" s="334"/>
      <c r="D302" s="334"/>
    </row>
    <row r="303" spans="1:4" ht="11.25">
      <c r="A303" s="318"/>
      <c r="B303" s="318"/>
      <c r="C303" s="317"/>
      <c r="D303" s="319"/>
    </row>
    <row r="304" spans="1:4" ht="11.25">
      <c r="A304" s="303" t="str">
        <f>A235</f>
        <v>anno</v>
      </c>
      <c r="B304" s="452">
        <v>0</v>
      </c>
      <c r="C304" s="452">
        <v>0</v>
      </c>
      <c r="D304" s="452">
        <v>0</v>
      </c>
    </row>
    <row r="305" spans="1:4" ht="11.25">
      <c r="A305" s="375" t="s">
        <v>448</v>
      </c>
      <c r="B305" s="305"/>
      <c r="C305" s="320"/>
      <c r="D305" s="321"/>
    </row>
    <row r="306" spans="1:4" ht="11.25">
      <c r="A306" s="386" t="s">
        <v>449</v>
      </c>
      <c r="B306" s="453"/>
      <c r="C306" s="453"/>
      <c r="D306" s="453"/>
    </row>
    <row r="307" spans="1:4" ht="11.25">
      <c r="A307" s="386" t="s">
        <v>450</v>
      </c>
      <c r="B307" s="453"/>
      <c r="C307" s="453"/>
      <c r="D307" s="453"/>
    </row>
    <row r="308" spans="1:4" ht="11.25">
      <c r="A308" s="386" t="s">
        <v>451</v>
      </c>
      <c r="B308" s="453"/>
      <c r="C308" s="453"/>
      <c r="D308" s="453"/>
    </row>
    <row r="309" spans="1:4" ht="11.25">
      <c r="A309" s="386" t="s">
        <v>452</v>
      </c>
      <c r="B309" s="453"/>
      <c r="C309" s="453"/>
      <c r="D309" s="453"/>
    </row>
    <row r="310" spans="1:4" ht="11.25">
      <c r="A310" s="379" t="s">
        <v>453</v>
      </c>
      <c r="B310" s="380">
        <f>SUM(B306:B309)</f>
        <v>0</v>
      </c>
      <c r="C310" s="380">
        <f>SUM(C306:C309)</f>
        <v>0</v>
      </c>
      <c r="D310" s="390">
        <f>SUM(D306:D309)</f>
        <v>0</v>
      </c>
    </row>
    <row r="311" spans="1:4" ht="11.25">
      <c r="A311" s="375" t="s">
        <v>454</v>
      </c>
      <c r="B311" s="305"/>
      <c r="C311" s="305"/>
      <c r="D311" s="306"/>
    </row>
    <row r="312" spans="1:4" ht="11.25">
      <c r="A312" s="386" t="s">
        <v>455</v>
      </c>
      <c r="B312" s="453"/>
      <c r="C312" s="453"/>
      <c r="D312" s="453"/>
    </row>
    <row r="313" spans="1:4" ht="11.25">
      <c r="A313" s="386" t="s">
        <v>456</v>
      </c>
      <c r="B313" s="453"/>
      <c r="C313" s="453"/>
      <c r="D313" s="453"/>
    </row>
    <row r="314" spans="1:4" ht="11.25">
      <c r="A314" s="379" t="s">
        <v>457</v>
      </c>
      <c r="B314" s="380">
        <f>B312-B313</f>
        <v>0</v>
      </c>
      <c r="C314" s="380">
        <f>C312-C313</f>
        <v>0</v>
      </c>
      <c r="D314" s="390">
        <f>D312-D313</f>
        <v>0</v>
      </c>
    </row>
    <row r="315" spans="1:4" ht="11.25">
      <c r="A315" s="383" t="s">
        <v>458</v>
      </c>
      <c r="B315" s="309">
        <f>B287+B301-B310+B314</f>
        <v>0</v>
      </c>
      <c r="C315" s="309">
        <f>C287+C301-C310+C314</f>
        <v>0</v>
      </c>
      <c r="D315" s="310">
        <f>D287+D301-D310+D314</f>
        <v>0</v>
      </c>
    </row>
    <row r="316" spans="1:4" ht="11.25">
      <c r="A316" s="304" t="s">
        <v>459</v>
      </c>
      <c r="B316" s="305"/>
      <c r="C316" s="305"/>
      <c r="D316" s="306"/>
    </row>
    <row r="317" spans="1:4" ht="11.25">
      <c r="A317" s="375" t="s">
        <v>460</v>
      </c>
      <c r="B317" s="305"/>
      <c r="C317" s="305"/>
      <c r="D317" s="306"/>
    </row>
    <row r="318" spans="1:4" ht="11.25">
      <c r="A318" s="386" t="s">
        <v>461</v>
      </c>
      <c r="B318" s="453"/>
      <c r="C318" s="453"/>
      <c r="D318" s="453"/>
    </row>
    <row r="319" spans="1:4" ht="11.25">
      <c r="A319" s="386" t="s">
        <v>462</v>
      </c>
      <c r="B319" s="453"/>
      <c r="C319" s="453"/>
      <c r="D319" s="453"/>
    </row>
    <row r="320" spans="1:4" ht="11.25">
      <c r="A320" s="386" t="s">
        <v>463</v>
      </c>
      <c r="B320" s="453"/>
      <c r="C320" s="453"/>
      <c r="D320" s="453"/>
    </row>
    <row r="321" spans="1:4" ht="11.25">
      <c r="A321" s="379" t="s">
        <v>464</v>
      </c>
      <c r="B321" s="380">
        <f>SUM(B318:B320)</f>
        <v>0</v>
      </c>
      <c r="C321" s="380">
        <f>SUM(C318:C320)</f>
        <v>0</v>
      </c>
      <c r="D321" s="390">
        <f>SUM(D318:D320)</f>
        <v>0</v>
      </c>
    </row>
    <row r="322" spans="1:4" ht="11.25">
      <c r="A322" s="375" t="s">
        <v>465</v>
      </c>
      <c r="B322" s="305"/>
      <c r="C322" s="305"/>
      <c r="D322" s="306"/>
    </row>
    <row r="323" spans="1:4" ht="11.25">
      <c r="A323" s="386" t="s">
        <v>461</v>
      </c>
      <c r="B323" s="453"/>
      <c r="C323" s="453"/>
      <c r="D323" s="453"/>
    </row>
    <row r="324" spans="1:4" ht="12" customHeight="1">
      <c r="A324" s="386" t="s">
        <v>462</v>
      </c>
      <c r="B324" s="453"/>
      <c r="C324" s="453"/>
      <c r="D324" s="453"/>
    </row>
    <row r="325" spans="1:4" ht="11.25">
      <c r="A325" s="386" t="s">
        <v>466</v>
      </c>
      <c r="B325" s="453"/>
      <c r="C325" s="453"/>
      <c r="D325" s="453"/>
    </row>
    <row r="326" spans="1:4" ht="11.25">
      <c r="A326" s="379" t="s">
        <v>467</v>
      </c>
      <c r="B326" s="380">
        <f>SUM(B323:B325)</f>
        <v>0</v>
      </c>
      <c r="C326" s="380">
        <f>SUM(C323:C325)</f>
        <v>0</v>
      </c>
      <c r="D326" s="390">
        <f>SUM(D323:D325)</f>
        <v>0</v>
      </c>
    </row>
    <row r="327" spans="1:4" ht="11.25">
      <c r="A327" s="387"/>
      <c r="B327" s="352"/>
      <c r="C327" s="391"/>
      <c r="D327" s="353"/>
    </row>
    <row r="328" spans="1:4" ht="11.25">
      <c r="A328" s="383" t="s">
        <v>468</v>
      </c>
      <c r="B328" s="309">
        <f>B321-B326</f>
        <v>0</v>
      </c>
      <c r="C328" s="309">
        <f>C321-C326</f>
        <v>0</v>
      </c>
      <c r="D328" s="310">
        <f>D321-D326</f>
        <v>0</v>
      </c>
    </row>
    <row r="329" spans="1:4" ht="11.25">
      <c r="A329" s="304" t="s">
        <v>469</v>
      </c>
      <c r="B329" s="381"/>
      <c r="C329" s="381"/>
      <c r="D329" s="392"/>
    </row>
    <row r="330" spans="1:4" ht="11.25">
      <c r="A330" s="375" t="s">
        <v>470</v>
      </c>
      <c r="B330" s="381"/>
      <c r="C330" s="381"/>
      <c r="D330" s="392"/>
    </row>
    <row r="331" spans="1:4" ht="11.25">
      <c r="A331" s="386" t="s">
        <v>471</v>
      </c>
      <c r="B331" s="453"/>
      <c r="C331" s="453"/>
      <c r="D331" s="453"/>
    </row>
    <row r="332" spans="1:4" ht="11.25">
      <c r="A332" s="386" t="s">
        <v>472</v>
      </c>
      <c r="B332" s="453"/>
      <c r="C332" s="453"/>
      <c r="D332" s="453"/>
    </row>
    <row r="333" spans="1:4" ht="11.25">
      <c r="A333" s="379" t="s">
        <v>473</v>
      </c>
      <c r="B333" s="380">
        <f>SUM(B331:B332)</f>
        <v>0</v>
      </c>
      <c r="C333" s="380">
        <f>SUM(C331:C332)</f>
        <v>0</v>
      </c>
      <c r="D333" s="390">
        <f>SUM(D331:D332)</f>
        <v>0</v>
      </c>
    </row>
    <row r="334" spans="1:4" ht="11.25">
      <c r="A334" s="375" t="s">
        <v>474</v>
      </c>
      <c r="B334" s="381"/>
      <c r="C334" s="381"/>
      <c r="D334" s="392"/>
    </row>
    <row r="335" spans="1:4" ht="11.25">
      <c r="A335" s="386" t="s">
        <v>475</v>
      </c>
      <c r="B335" s="453"/>
      <c r="C335" s="453"/>
      <c r="D335" s="453"/>
    </row>
    <row r="336" spans="1:4" ht="10.5" customHeight="1">
      <c r="A336" s="386" t="s">
        <v>476</v>
      </c>
      <c r="B336" s="453"/>
      <c r="C336" s="453"/>
      <c r="D336" s="453"/>
    </row>
    <row r="337" spans="1:4" ht="11.25">
      <c r="A337" s="386" t="s">
        <v>477</v>
      </c>
      <c r="B337" s="453"/>
      <c r="C337" s="453"/>
      <c r="D337" s="453"/>
    </row>
    <row r="338" spans="1:4" ht="12" customHeight="1">
      <c r="A338" s="379" t="s">
        <v>478</v>
      </c>
      <c r="B338" s="380">
        <f>SUM(B335:B337)</f>
        <v>0</v>
      </c>
      <c r="C338" s="380">
        <f>SUM(C335:C337)</f>
        <v>0</v>
      </c>
      <c r="D338" s="390">
        <f>SUM(D335:D337)</f>
        <v>0</v>
      </c>
    </row>
    <row r="339" spans="1:4" ht="11.25">
      <c r="A339" s="387"/>
      <c r="B339" s="352"/>
      <c r="C339" s="352"/>
      <c r="D339" s="353"/>
    </row>
    <row r="340" spans="1:4" ht="11.25">
      <c r="A340" s="383" t="s">
        <v>479</v>
      </c>
      <c r="B340" s="309">
        <f>B333-B338</f>
        <v>0</v>
      </c>
      <c r="C340" s="309">
        <f>C333-C338</f>
        <v>0</v>
      </c>
      <c r="D340" s="310">
        <f>D333-D338</f>
        <v>0</v>
      </c>
    </row>
    <row r="341" spans="1:4" ht="11.25">
      <c r="A341" s="375"/>
      <c r="B341" s="393"/>
      <c r="C341" s="394"/>
      <c r="D341" s="395"/>
    </row>
    <row r="342" spans="1:4" ht="11.25">
      <c r="A342" s="383" t="s">
        <v>480</v>
      </c>
      <c r="B342" s="309">
        <f>B281+B315+B328+B340</f>
        <v>0</v>
      </c>
      <c r="C342" s="309">
        <f>C281+C315+C328+C340</f>
        <v>0</v>
      </c>
      <c r="D342" s="309">
        <f>D281+D315+D328+D340</f>
        <v>0</v>
      </c>
    </row>
    <row r="343" spans="1:4" ht="11.25">
      <c r="A343" s="375" t="s">
        <v>481</v>
      </c>
      <c r="B343" s="381"/>
      <c r="C343" s="381"/>
      <c r="D343" s="392"/>
    </row>
    <row r="344" spans="1:4" ht="11.25">
      <c r="A344" s="386" t="s">
        <v>482</v>
      </c>
      <c r="B344" s="453"/>
      <c r="C344" s="453"/>
      <c r="D344" s="453"/>
    </row>
    <row r="345" spans="1:4" ht="11.25">
      <c r="A345" s="386" t="s">
        <v>483</v>
      </c>
      <c r="B345" s="453"/>
      <c r="C345" s="453"/>
      <c r="D345" s="453"/>
    </row>
    <row r="346" spans="1:4" ht="11.25">
      <c r="A346" s="386"/>
      <c r="B346" s="454"/>
      <c r="C346" s="454"/>
      <c r="D346" s="455"/>
    </row>
    <row r="347" spans="1:4" ht="11.25">
      <c r="A347" s="379" t="s">
        <v>484</v>
      </c>
      <c r="B347" s="380">
        <f>SUM(B344:B346)</f>
        <v>0</v>
      </c>
      <c r="C347" s="380">
        <f>SUM(C344:C346)</f>
        <v>0</v>
      </c>
      <c r="D347" s="390">
        <f>SUM(D344:D346)</f>
        <v>0</v>
      </c>
    </row>
    <row r="348" spans="1:4" ht="11.25">
      <c r="A348" s="396" t="s">
        <v>485</v>
      </c>
      <c r="B348" s="397">
        <f>B342-B347</f>
        <v>0</v>
      </c>
      <c r="C348" s="397">
        <f>C342-C347</f>
        <v>0</v>
      </c>
      <c r="D348" s="398">
        <f>D342-D347</f>
        <v>0</v>
      </c>
    </row>
    <row r="349" spans="1:4" ht="11.25">
      <c r="A349" s="371"/>
      <c r="B349" s="336"/>
      <c r="C349" s="336"/>
      <c r="D349" s="321"/>
    </row>
    <row r="350" spans="1:4" ht="11.25">
      <c r="A350" s="371"/>
      <c r="B350" s="337"/>
      <c r="C350" s="336"/>
      <c r="D350" s="321"/>
    </row>
    <row r="351" spans="1:4" ht="11.25">
      <c r="A351" s="362" t="s">
        <v>486</v>
      </c>
      <c r="B351" s="365">
        <f>B148</f>
        <v>0</v>
      </c>
      <c r="C351" s="365">
        <f>C148</f>
        <v>0</v>
      </c>
      <c r="D351" s="365">
        <f>D148</f>
        <v>0</v>
      </c>
    </row>
    <row r="352" spans="1:4" ht="11.25">
      <c r="A352" s="399" t="s">
        <v>487</v>
      </c>
      <c r="B352" s="325">
        <f>SUM(B348)</f>
        <v>0</v>
      </c>
      <c r="C352" s="325">
        <f>SUM(C348)</f>
        <v>0</v>
      </c>
      <c r="D352" s="325">
        <f>SUM(D348)</f>
        <v>0</v>
      </c>
    </row>
    <row r="353" spans="1:4" ht="11.25">
      <c r="A353" s="400" t="s">
        <v>488</v>
      </c>
      <c r="B353" s="401" t="str">
        <f>IF(B351=B352,"OK","DIFFERENZA")</f>
        <v>OK</v>
      </c>
      <c r="C353" s="401" t="str">
        <f>IF(C351=C352,"OK","DIFFERENZA")</f>
        <v>OK</v>
      </c>
      <c r="D353" s="401" t="str">
        <f>IF(D351=D352,"OK","DIFFERENZA")</f>
        <v>OK</v>
      </c>
    </row>
    <row r="354" spans="1:4" ht="8.25" customHeight="1">
      <c r="A354" s="369"/>
      <c r="B354" s="369"/>
      <c r="C354" s="369"/>
      <c r="D354" s="369"/>
    </row>
    <row r="355" spans="1:4" ht="3" customHeight="1">
      <c r="A355" s="317"/>
      <c r="B355" s="318"/>
      <c r="C355" s="317"/>
      <c r="D355" s="317"/>
    </row>
    <row r="356" spans="1:4" ht="10.5" customHeight="1">
      <c r="A356" s="336"/>
      <c r="B356" s="337"/>
      <c r="C356" s="336"/>
      <c r="D356" s="336"/>
    </row>
    <row r="357" spans="1:4" ht="11.25">
      <c r="A357" s="303" t="str">
        <f>A304</f>
        <v>anno</v>
      </c>
      <c r="B357" s="452">
        <v>0</v>
      </c>
      <c r="C357" s="452">
        <v>0</v>
      </c>
      <c r="D357" s="452">
        <v>0</v>
      </c>
    </row>
    <row r="358" spans="1:4" ht="11.25">
      <c r="A358" s="503" t="s">
        <v>489</v>
      </c>
      <c r="B358" s="504"/>
      <c r="C358" s="504"/>
      <c r="D358" s="505"/>
    </row>
    <row r="359" spans="1:4" ht="11.25">
      <c r="A359" s="387" t="s">
        <v>490</v>
      </c>
      <c r="B359" s="365">
        <f>B253</f>
        <v>0</v>
      </c>
      <c r="C359" s="365">
        <f>C253</f>
        <v>0</v>
      </c>
      <c r="D359" s="365">
        <f>D253</f>
        <v>0</v>
      </c>
    </row>
    <row r="360" spans="1:4" ht="11.25">
      <c r="A360" s="503" t="s">
        <v>491</v>
      </c>
      <c r="B360" s="504"/>
      <c r="C360" s="504"/>
      <c r="D360" s="505"/>
    </row>
    <row r="361" spans="1:4" ht="11.25">
      <c r="A361" s="343"/>
      <c r="B361" s="457"/>
      <c r="C361" s="458"/>
      <c r="D361" s="453"/>
    </row>
    <row r="362" spans="1:4" ht="11.25">
      <c r="A362" s="343"/>
      <c r="B362" s="457"/>
      <c r="C362" s="458"/>
      <c r="D362" s="453"/>
    </row>
    <row r="363" spans="1:4" ht="11.25">
      <c r="A363" s="402"/>
      <c r="B363" s="459"/>
      <c r="C363" s="455"/>
      <c r="D363" s="454"/>
    </row>
    <row r="364" spans="1:4" ht="11.25">
      <c r="A364" s="308" t="s">
        <v>492</v>
      </c>
      <c r="B364" s="403">
        <f>IF((B361+B362+B363)&gt;B359,"ERRORE",B361+B362+B363)</f>
        <v>0</v>
      </c>
      <c r="C364" s="404">
        <f>IF((C361+C362+C363)&gt;C359,"ERRORE",C361+C362+C363)</f>
        <v>0</v>
      </c>
      <c r="D364" s="403">
        <f>IF((D361+D362+D363)&gt;D359,"ERRORE",D361+D362+D363)</f>
        <v>0</v>
      </c>
    </row>
    <row r="365" spans="1:4" ht="11.25">
      <c r="A365" s="503" t="s">
        <v>493</v>
      </c>
      <c r="B365" s="504"/>
      <c r="C365" s="504"/>
      <c r="D365" s="505"/>
    </row>
    <row r="366" spans="1:4" ht="11.25">
      <c r="A366" s="343"/>
      <c r="B366" s="453"/>
      <c r="C366" s="458"/>
      <c r="D366" s="453"/>
    </row>
    <row r="367" spans="1:4" ht="11.25">
      <c r="A367" s="402"/>
      <c r="B367" s="460"/>
      <c r="C367" s="455"/>
      <c r="D367" s="454"/>
    </row>
    <row r="368" spans="1:4" ht="12" customHeight="1">
      <c r="A368" s="383" t="s">
        <v>494</v>
      </c>
      <c r="B368" s="405">
        <f>SUM(B366:B367)</f>
        <v>0</v>
      </c>
      <c r="C368" s="405">
        <f>SUM(C366:C367)</f>
        <v>0</v>
      </c>
      <c r="D368" s="405">
        <f>SUM(D366:D367)</f>
        <v>0</v>
      </c>
    </row>
    <row r="369" spans="1:4" ht="11.25">
      <c r="A369" s="304" t="s">
        <v>495</v>
      </c>
      <c r="B369" s="406" t="str">
        <f>IF(B359-B364-B368&gt;0,(B359-B364-B368),"ERRORE")</f>
        <v>ERRORE</v>
      </c>
      <c r="C369" s="406" t="str">
        <f>IF(C359-C364-C368&gt;0,(C359-C364-C368),"ERRORE")</f>
        <v>ERRORE</v>
      </c>
      <c r="D369" s="406" t="str">
        <f>IF(D359-D364-D368&gt;0,(D359-D364-D368),"ERRORE")</f>
        <v>ERRORE</v>
      </c>
    </row>
    <row r="370" spans="1:4" ht="11.25">
      <c r="A370" s="407"/>
      <c r="B370" s="408"/>
      <c r="C370" s="408"/>
      <c r="D370" s="409"/>
    </row>
    <row r="371" spans="1:4" ht="11.25">
      <c r="A371" s="503" t="s">
        <v>496</v>
      </c>
      <c r="B371" s="504"/>
      <c r="C371" s="504"/>
      <c r="D371" s="505"/>
    </row>
    <row r="372" spans="1:4" ht="11.25">
      <c r="A372" s="375" t="s">
        <v>497</v>
      </c>
      <c r="B372" s="388">
        <f>B278</f>
        <v>0</v>
      </c>
      <c r="C372" s="388">
        <f>C278</f>
        <v>0</v>
      </c>
      <c r="D372" s="388">
        <f>D278</f>
        <v>0</v>
      </c>
    </row>
    <row r="373" spans="1:4" ht="11.25">
      <c r="A373" s="503" t="s">
        <v>498</v>
      </c>
      <c r="B373" s="504"/>
      <c r="C373" s="504"/>
      <c r="D373" s="505"/>
    </row>
    <row r="374" spans="1:4" ht="11.25">
      <c r="A374" s="343"/>
      <c r="B374" s="461"/>
      <c r="C374" s="453"/>
      <c r="D374" s="453"/>
    </row>
    <row r="375" spans="1:4" ht="11.25">
      <c r="A375" s="343"/>
      <c r="B375" s="461"/>
      <c r="C375" s="453"/>
      <c r="D375" s="453"/>
    </row>
    <row r="376" spans="1:4" ht="11.25">
      <c r="A376" s="402"/>
      <c r="B376" s="460"/>
      <c r="C376" s="460"/>
      <c r="D376" s="460"/>
    </row>
    <row r="377" spans="1:5" ht="11.25">
      <c r="A377" s="308" t="s">
        <v>499</v>
      </c>
      <c r="B377" s="410">
        <f>IF((B374+B375+B376)&gt;B372,"ERRORE",B374+B375+B376)</f>
        <v>0</v>
      </c>
      <c r="C377" s="410">
        <f>IF((C374+C375+C376)&gt;C372,"ERRORE",C374+C375+C376)</f>
        <v>0</v>
      </c>
      <c r="D377" s="410">
        <f>IF((D374+D375+D376)&gt;D372,"ERRORE",D374+D375+D376)</f>
        <v>0</v>
      </c>
      <c r="E377" s="411"/>
    </row>
    <row r="378" spans="1:4" ht="11.25">
      <c r="A378" s="503" t="s">
        <v>500</v>
      </c>
      <c r="B378" s="504"/>
      <c r="C378" s="504"/>
      <c r="D378" s="505"/>
    </row>
    <row r="379" spans="1:4" ht="11.25">
      <c r="A379" s="412"/>
      <c r="B379" s="454"/>
      <c r="C379" s="453"/>
      <c r="D379" s="455"/>
    </row>
    <row r="380" spans="1:4" ht="11.25">
      <c r="A380" s="400" t="s">
        <v>501</v>
      </c>
      <c r="B380" s="413">
        <f>IF(B278-B377-B379&lt;0,"ERRORE",B278-B377-B379)</f>
        <v>0</v>
      </c>
      <c r="C380" s="413">
        <f>IF(C278-C377-C379&lt;0,"ERRORE",C278-C377-C379)</f>
        <v>0</v>
      </c>
      <c r="D380" s="413">
        <f>IF(D278-D377-D379&lt;0,"ERRORE",D278-D377-D379)</f>
        <v>0</v>
      </c>
    </row>
    <row r="381" spans="1:4" ht="11.25">
      <c r="A381" s="361"/>
      <c r="B381" s="337"/>
      <c r="C381" s="336"/>
      <c r="D381" s="321"/>
    </row>
    <row r="382" spans="1:4" ht="11.25">
      <c r="A382" s="506" t="s">
        <v>502</v>
      </c>
      <c r="B382" s="506"/>
      <c r="C382" s="506"/>
      <c r="D382" s="506"/>
    </row>
    <row r="383" spans="1:4" ht="11.25">
      <c r="A383" s="362" t="s">
        <v>503</v>
      </c>
      <c r="B383" s="453"/>
      <c r="C383" s="453"/>
      <c r="D383" s="453"/>
    </row>
    <row r="384" spans="1:4" ht="11.25">
      <c r="A384" s="362" t="s">
        <v>504</v>
      </c>
      <c r="B384" s="453"/>
      <c r="C384" s="453"/>
      <c r="D384" s="453"/>
    </row>
    <row r="385" spans="1:4" ht="11.25">
      <c r="A385" s="361"/>
      <c r="B385" s="337"/>
      <c r="C385" s="336"/>
      <c r="D385" s="321"/>
    </row>
    <row r="386" spans="1:4" ht="12" thickBot="1">
      <c r="A386" s="361"/>
      <c r="B386" s="337"/>
      <c r="C386" s="336"/>
      <c r="D386" s="321"/>
    </row>
    <row r="387" spans="1:4" ht="15" thickBot="1">
      <c r="A387" s="507" t="s">
        <v>505</v>
      </c>
      <c r="B387" s="508"/>
      <c r="C387" s="508"/>
      <c r="D387" s="509"/>
    </row>
    <row r="388" spans="1:4" ht="11.25">
      <c r="A388" s="303" t="str">
        <f>A357</f>
        <v>anno</v>
      </c>
      <c r="B388" s="452">
        <v>0</v>
      </c>
      <c r="C388" s="452">
        <v>0</v>
      </c>
      <c r="D388" s="452">
        <v>0</v>
      </c>
    </row>
    <row r="389" spans="1:4" ht="11.25">
      <c r="A389" s="362" t="s">
        <v>390</v>
      </c>
      <c r="B389" s="325">
        <f>B119</f>
        <v>0</v>
      </c>
      <c r="C389" s="325">
        <f>C119</f>
        <v>0</v>
      </c>
      <c r="D389" s="414">
        <f>D119</f>
        <v>0</v>
      </c>
    </row>
    <row r="390" spans="1:4" ht="11.25">
      <c r="A390" s="362" t="s">
        <v>391</v>
      </c>
      <c r="B390" s="325">
        <f>B225</f>
        <v>0</v>
      </c>
      <c r="C390" s="325">
        <f>C225</f>
        <v>0</v>
      </c>
      <c r="D390" s="414">
        <f>D225</f>
        <v>0</v>
      </c>
    </row>
    <row r="391" spans="1:4" ht="11.25">
      <c r="A391" s="415" t="s">
        <v>488</v>
      </c>
      <c r="B391" s="416" t="str">
        <f>IF(B389=B390," OK","DIFFERENZA")</f>
        <v> OK</v>
      </c>
      <c r="C391" s="416" t="str">
        <f>IF(C389=C390," OK","DIFFERENZA")</f>
        <v> OK</v>
      </c>
      <c r="D391" s="416" t="str">
        <f>IF(D389=D390," OK","DIFFERENZA")</f>
        <v> OK</v>
      </c>
    </row>
    <row r="392" spans="1:4" ht="11.25">
      <c r="A392" s="362" t="s">
        <v>506</v>
      </c>
      <c r="B392" s="325">
        <f>B148</f>
        <v>0</v>
      </c>
      <c r="C392" s="325">
        <f>C148</f>
        <v>0</v>
      </c>
      <c r="D392" s="414">
        <f>D148</f>
        <v>0</v>
      </c>
    </row>
    <row r="393" spans="1:4" ht="11.25">
      <c r="A393" s="362" t="s">
        <v>507</v>
      </c>
      <c r="B393" s="417">
        <f>B348</f>
        <v>0</v>
      </c>
      <c r="C393" s="417">
        <f>C348</f>
        <v>0</v>
      </c>
      <c r="D393" s="418">
        <f>D348</f>
        <v>0</v>
      </c>
    </row>
    <row r="394" spans="1:4" ht="11.25">
      <c r="A394" s="419" t="s">
        <v>488</v>
      </c>
      <c r="B394" s="420" t="str">
        <f>IF(B392=B393,"OK","DIFFERENZA!")</f>
        <v>OK</v>
      </c>
      <c r="C394" s="420" t="str">
        <f>IF(C392=C393,"OK","DIFFERENZA!")</f>
        <v>OK</v>
      </c>
      <c r="D394" s="420" t="str">
        <f>IF(D392=D393,"OK","DIFFERENZA!")</f>
        <v>OK</v>
      </c>
    </row>
    <row r="395" spans="1:4" ht="11.25">
      <c r="A395" s="317"/>
      <c r="B395" s="318"/>
      <c r="C395" s="317"/>
      <c r="D395" s="317"/>
    </row>
    <row r="396" spans="1:4" ht="11.25">
      <c r="A396" s="336"/>
      <c r="B396" s="337"/>
      <c r="C396" s="336"/>
      <c r="D396" s="336"/>
    </row>
    <row r="397" spans="1:4" ht="13.5" thickBot="1">
      <c r="A397" s="510" t="s">
        <v>508</v>
      </c>
      <c r="B397" s="511"/>
      <c r="C397" s="511"/>
      <c r="D397" s="512"/>
    </row>
    <row r="398" spans="1:4" ht="11.25">
      <c r="A398" s="421"/>
      <c r="B398" s="337"/>
      <c r="C398" s="336"/>
      <c r="D398" s="321"/>
    </row>
    <row r="399" spans="1:4" ht="11.25">
      <c r="A399" s="303" t="str">
        <f>A388</f>
        <v>anno</v>
      </c>
      <c r="B399" s="452">
        <v>0</v>
      </c>
      <c r="C399" s="452">
        <v>0</v>
      </c>
      <c r="D399" s="452">
        <v>0</v>
      </c>
    </row>
    <row r="400" spans="1:4" ht="11.25">
      <c r="A400" s="362" t="s">
        <v>509</v>
      </c>
      <c r="B400" s="365">
        <f>B119</f>
        <v>0</v>
      </c>
      <c r="C400" s="365">
        <f>C119</f>
        <v>0</v>
      </c>
      <c r="D400" s="365">
        <f>D119</f>
        <v>0</v>
      </c>
    </row>
    <row r="401" spans="1:4" ht="11.25">
      <c r="A401" s="312" t="s">
        <v>510</v>
      </c>
      <c r="B401" s="362"/>
      <c r="C401" s="422"/>
      <c r="D401" s="422"/>
    </row>
    <row r="402" spans="1:4" ht="11.25">
      <c r="A402" s="362" t="s">
        <v>511</v>
      </c>
      <c r="B402" s="453"/>
      <c r="C402" s="453"/>
      <c r="D402" s="453"/>
    </row>
    <row r="403" spans="1:4" ht="11.25">
      <c r="A403" s="362" t="s">
        <v>512</v>
      </c>
      <c r="B403" s="453"/>
      <c r="C403" s="453"/>
      <c r="D403" s="453"/>
    </row>
    <row r="404" spans="1:4" ht="11.25">
      <c r="A404" s="362"/>
      <c r="B404" s="453"/>
      <c r="C404" s="453"/>
      <c r="D404" s="453"/>
    </row>
    <row r="405" spans="1:4" ht="11.25">
      <c r="A405" s="362"/>
      <c r="B405" s="453"/>
      <c r="C405" s="453"/>
      <c r="D405" s="453"/>
    </row>
    <row r="406" spans="1:4" ht="11.25">
      <c r="A406" s="362"/>
      <c r="B406" s="453"/>
      <c r="C406" s="453"/>
      <c r="D406" s="453"/>
    </row>
    <row r="407" spans="1:4" ht="11.25">
      <c r="A407" s="362"/>
      <c r="B407" s="453"/>
      <c r="C407" s="453"/>
      <c r="D407" s="453"/>
    </row>
    <row r="408" spans="1:4" ht="11.25">
      <c r="A408" s="400" t="s">
        <v>513</v>
      </c>
      <c r="B408" s="380">
        <f>B400-B402-B403-B404-B405-B406-B407</f>
        <v>0</v>
      </c>
      <c r="C408" s="380">
        <f>C400-C402-C403-C404-C405-C406-C407</f>
        <v>0</v>
      </c>
      <c r="D408" s="380">
        <f>D400-D402-D403-D404-D405-D406-D407</f>
        <v>0</v>
      </c>
    </row>
    <row r="409" spans="1:4" ht="12" thickBot="1">
      <c r="A409" s="361"/>
      <c r="B409" s="337"/>
      <c r="C409" s="336"/>
      <c r="D409" s="321"/>
    </row>
    <row r="410" spans="1:4" ht="11.25">
      <c r="A410" s="423" t="s">
        <v>514</v>
      </c>
      <c r="B410" s="424"/>
      <c r="C410" s="424"/>
      <c r="D410" s="425"/>
    </row>
    <row r="411" spans="1:4" ht="11.25">
      <c r="A411" s="426" t="s">
        <v>515</v>
      </c>
      <c r="B411" s="427"/>
      <c r="C411" s="427"/>
      <c r="D411" s="428"/>
    </row>
    <row r="412" spans="1:4" ht="11.25">
      <c r="A412" s="317"/>
      <c r="B412" s="318"/>
      <c r="C412" s="317"/>
      <c r="D412" s="317"/>
    </row>
    <row r="413" spans="1:4" ht="11.25">
      <c r="A413" s="336"/>
      <c r="B413" s="337"/>
      <c r="C413" s="336"/>
      <c r="D413" s="336"/>
    </row>
    <row r="414" spans="1:4" ht="11.25">
      <c r="A414" s="336"/>
      <c r="B414" s="337"/>
      <c r="C414" s="336"/>
      <c r="D414" s="336"/>
    </row>
    <row r="415" spans="1:4" ht="11.25">
      <c r="A415" s="337"/>
      <c r="B415" s="337"/>
      <c r="C415" s="336"/>
      <c r="D415" s="429"/>
    </row>
    <row r="416" spans="1:4" ht="13.5" thickBot="1">
      <c r="A416" s="510" t="s">
        <v>516</v>
      </c>
      <c r="B416" s="511"/>
      <c r="C416" s="511"/>
      <c r="D416" s="512"/>
    </row>
    <row r="417" spans="1:4" ht="11.25">
      <c r="A417" s="371" t="s">
        <v>517</v>
      </c>
      <c r="B417" s="337"/>
      <c r="C417" s="336"/>
      <c r="D417" s="321"/>
    </row>
    <row r="418" spans="1:4" ht="11.25">
      <c r="A418" s="371" t="s">
        <v>518</v>
      </c>
      <c r="B418" s="337"/>
      <c r="C418" s="336"/>
      <c r="D418" s="321"/>
    </row>
    <row r="419" spans="1:4" ht="11.25">
      <c r="A419" s="430" t="s">
        <v>519</v>
      </c>
      <c r="B419" s="337"/>
      <c r="C419" s="336"/>
      <c r="D419" s="321"/>
    </row>
    <row r="420" spans="1:4" ht="11.25">
      <c r="A420" s="371" t="s">
        <v>520</v>
      </c>
      <c r="B420" s="337"/>
      <c r="C420" s="336"/>
      <c r="D420" s="321"/>
    </row>
    <row r="421" spans="1:4" ht="11.25">
      <c r="A421" s="371" t="s">
        <v>521</v>
      </c>
      <c r="B421" s="337"/>
      <c r="C421" s="336"/>
      <c r="D421" s="321"/>
    </row>
    <row r="422" spans="1:4" ht="12" thickBot="1">
      <c r="A422" s="371" t="s">
        <v>522</v>
      </c>
      <c r="B422" s="337"/>
      <c r="C422" s="336"/>
      <c r="D422" s="321"/>
    </row>
    <row r="423" spans="1:4" ht="12" thickBot="1">
      <c r="A423" s="431" t="s">
        <v>523</v>
      </c>
      <c r="B423" s="432" t="s">
        <v>524</v>
      </c>
      <c r="C423" s="433" t="s">
        <v>525</v>
      </c>
      <c r="D423" s="321"/>
    </row>
    <row r="424" spans="1:4" ht="11.25">
      <c r="A424" s="381" t="s">
        <v>526</v>
      </c>
      <c r="B424" s="434" t="s">
        <v>527</v>
      </c>
      <c r="C424" s="435">
        <v>1.08</v>
      </c>
      <c r="D424" s="321"/>
    </row>
    <row r="425" spans="1:4" ht="11.25">
      <c r="A425" s="381" t="s">
        <v>528</v>
      </c>
      <c r="B425" s="434" t="s">
        <v>529</v>
      </c>
      <c r="C425" s="435">
        <v>1.115</v>
      </c>
      <c r="D425" s="321"/>
    </row>
    <row r="426" spans="1:4" ht="11.25">
      <c r="A426" s="381" t="s">
        <v>530</v>
      </c>
      <c r="B426" s="434" t="s">
        <v>531</v>
      </c>
      <c r="C426" s="435">
        <v>1.07</v>
      </c>
      <c r="D426" s="321"/>
    </row>
    <row r="427" spans="1:4" ht="11.25">
      <c r="A427" s="436" t="s">
        <v>532</v>
      </c>
      <c r="B427" s="437" t="s">
        <v>533</v>
      </c>
      <c r="C427" s="438">
        <v>1.05</v>
      </c>
      <c r="D427" s="321"/>
    </row>
    <row r="428" spans="1:4" ht="11.25">
      <c r="A428" s="361"/>
      <c r="B428" s="337"/>
      <c r="C428" s="336"/>
      <c r="D428" s="321"/>
    </row>
    <row r="429" spans="1:4" ht="11.25">
      <c r="A429" s="303" t="str">
        <f>A399</f>
        <v>anno</v>
      </c>
      <c r="B429" s="452">
        <v>0</v>
      </c>
      <c r="C429" s="452">
        <v>0</v>
      </c>
      <c r="D429" s="452">
        <v>0</v>
      </c>
    </row>
    <row r="430" spans="1:4" ht="11.25">
      <c r="A430" s="439" t="s">
        <v>534</v>
      </c>
      <c r="B430" s="440"/>
      <c r="C430" s="441">
        <v>2</v>
      </c>
      <c r="D430" s="441">
        <v>2</v>
      </c>
    </row>
    <row r="431" spans="1:4" ht="11.25">
      <c r="A431" s="439" t="s">
        <v>535</v>
      </c>
      <c r="B431" s="440"/>
      <c r="C431" s="441">
        <v>5</v>
      </c>
      <c r="D431" s="441">
        <v>2</v>
      </c>
    </row>
    <row r="432" spans="1:4" ht="11.25">
      <c r="A432" s="442" t="s">
        <v>536</v>
      </c>
      <c r="B432" s="440"/>
      <c r="C432" s="478"/>
      <c r="D432" s="478"/>
    </row>
    <row r="433" spans="1:4" ht="11.25">
      <c r="A433" s="361"/>
      <c r="B433" s="337"/>
      <c r="C433" s="336"/>
      <c r="D433" s="321"/>
    </row>
    <row r="434" spans="1:4" ht="11.25">
      <c r="A434" s="361"/>
      <c r="B434" s="337"/>
      <c r="C434" s="336"/>
      <c r="D434" s="321"/>
    </row>
    <row r="435" spans="1:4" ht="11.25">
      <c r="A435" s="361"/>
      <c r="B435" s="337"/>
      <c r="C435" s="336"/>
      <c r="D435" s="321"/>
    </row>
    <row r="436" spans="1:4" ht="11.25">
      <c r="A436" s="361"/>
      <c r="B436" s="337"/>
      <c r="C436" s="336"/>
      <c r="D436" s="321"/>
    </row>
    <row r="437" spans="1:4" ht="12" thickBot="1">
      <c r="A437" s="361"/>
      <c r="B437" s="337"/>
      <c r="C437" s="336"/>
      <c r="D437" s="321"/>
    </row>
    <row r="438" spans="1:4" ht="13.5" thickBot="1">
      <c r="A438" s="514" t="s">
        <v>537</v>
      </c>
      <c r="B438" s="515"/>
      <c r="C438" s="515"/>
      <c r="D438" s="516"/>
    </row>
    <row r="439" spans="1:4" ht="11.25">
      <c r="A439" s="371" t="s">
        <v>538</v>
      </c>
      <c r="B439" s="337"/>
      <c r="C439" s="336"/>
      <c r="D439" s="321"/>
    </row>
    <row r="440" spans="1:4" ht="11.25">
      <c r="A440" s="371" t="s">
        <v>539</v>
      </c>
      <c r="B440" s="337"/>
      <c r="C440" s="336"/>
      <c r="D440" s="321"/>
    </row>
    <row r="441" spans="1:4" ht="11.25">
      <c r="A441" s="303" t="str">
        <f>A429</f>
        <v>anno</v>
      </c>
      <c r="B441" s="452">
        <v>0</v>
      </c>
      <c r="C441" s="452">
        <v>0</v>
      </c>
      <c r="D441" s="452">
        <v>0</v>
      </c>
    </row>
    <row r="442" spans="1:4" ht="11.25">
      <c r="A442" s="399" t="s">
        <v>540</v>
      </c>
      <c r="B442" s="325">
        <f aca="true" t="shared" si="0" ref="B442:D444">B258</f>
        <v>0</v>
      </c>
      <c r="C442" s="325">
        <f t="shared" si="0"/>
        <v>0</v>
      </c>
      <c r="D442" s="325">
        <f t="shared" si="0"/>
        <v>0</v>
      </c>
    </row>
    <row r="443" spans="1:4" ht="11.25">
      <c r="A443" s="362" t="s">
        <v>541</v>
      </c>
      <c r="B443" s="365">
        <f t="shared" si="0"/>
        <v>0</v>
      </c>
      <c r="C443" s="365">
        <f t="shared" si="0"/>
        <v>0</v>
      </c>
      <c r="D443" s="365">
        <f t="shared" si="0"/>
        <v>0</v>
      </c>
    </row>
    <row r="444" spans="1:4" ht="11.25">
      <c r="A444" s="362" t="s">
        <v>542</v>
      </c>
      <c r="B444" s="365">
        <f t="shared" si="0"/>
        <v>0</v>
      </c>
      <c r="C444" s="365">
        <f t="shared" si="0"/>
        <v>0</v>
      </c>
      <c r="D444" s="365">
        <f t="shared" si="0"/>
        <v>0</v>
      </c>
    </row>
    <row r="445" spans="1:4" ht="11.25">
      <c r="A445" s="362" t="s">
        <v>543</v>
      </c>
      <c r="B445" s="365">
        <f>B278</f>
        <v>0</v>
      </c>
      <c r="C445" s="365">
        <f>C278</f>
        <v>0</v>
      </c>
      <c r="D445" s="365">
        <f>D278</f>
        <v>0</v>
      </c>
    </row>
    <row r="446" spans="1:4" ht="11.25">
      <c r="A446" s="307" t="s">
        <v>544</v>
      </c>
      <c r="B446" s="453"/>
      <c r="C446" s="453"/>
      <c r="D446" s="453"/>
    </row>
    <row r="447" spans="1:4" ht="11.25">
      <c r="A447" s="399" t="s">
        <v>545</v>
      </c>
      <c r="B447" s="453"/>
      <c r="C447" s="453"/>
      <c r="D447" s="453"/>
    </row>
    <row r="448" spans="1:4" ht="11.25">
      <c r="A448" s="399" t="s">
        <v>546</v>
      </c>
      <c r="B448" s="453"/>
      <c r="C448" s="453"/>
      <c r="D448" s="453"/>
    </row>
    <row r="449" spans="1:4" ht="11.25">
      <c r="A449" s="443"/>
      <c r="B449" s="444"/>
      <c r="C449" s="445"/>
      <c r="D449" s="446"/>
    </row>
    <row r="450" spans="1:4" ht="12" thickBot="1">
      <c r="A450" s="361"/>
      <c r="B450" s="337"/>
      <c r="C450" s="336"/>
      <c r="D450" s="321"/>
    </row>
    <row r="451" spans="1:4" ht="13.5" thickBot="1">
      <c r="A451" s="514" t="s">
        <v>547</v>
      </c>
      <c r="B451" s="515"/>
      <c r="C451" s="515"/>
      <c r="D451" s="516"/>
    </row>
    <row r="452" spans="1:4" ht="11.25">
      <c r="A452" s="303" t="str">
        <f>A441</f>
        <v>anno</v>
      </c>
      <c r="B452" s="452">
        <v>0</v>
      </c>
      <c r="C452" s="452">
        <v>0</v>
      </c>
      <c r="D452" s="452">
        <v>0</v>
      </c>
    </row>
    <row r="453" spans="1:4" ht="11.25">
      <c r="A453" s="362" t="s">
        <v>548</v>
      </c>
      <c r="B453" s="453"/>
      <c r="C453" s="453"/>
      <c r="D453" s="453"/>
    </row>
    <row r="454" spans="1:4" ht="12" thickBot="1">
      <c r="A454" s="361"/>
      <c r="B454" s="337"/>
      <c r="C454" s="447"/>
      <c r="D454" s="448"/>
    </row>
    <row r="455" spans="1:4" ht="13.5" thickBot="1">
      <c r="A455" s="513" t="s">
        <v>549</v>
      </c>
      <c r="B455" s="513"/>
      <c r="C455" s="513"/>
      <c r="D455" s="513"/>
    </row>
    <row r="456" spans="1:4" ht="11.25">
      <c r="A456" s="303" t="str">
        <f>A452</f>
        <v>anno</v>
      </c>
      <c r="B456" s="452">
        <v>0</v>
      </c>
      <c r="C456" s="452">
        <v>0</v>
      </c>
      <c r="D456" s="452">
        <v>0</v>
      </c>
    </row>
    <row r="457" spans="1:4" ht="11.25">
      <c r="A457" s="362" t="s">
        <v>550</v>
      </c>
      <c r="B457" s="453"/>
      <c r="C457" s="453"/>
      <c r="D457" s="453"/>
    </row>
    <row r="458" spans="1:4" ht="11.25">
      <c r="A458" s="362" t="s">
        <v>551</v>
      </c>
      <c r="B458" s="453"/>
      <c r="C458" s="453"/>
      <c r="D458" s="453"/>
    </row>
    <row r="459" spans="1:4" ht="11.25">
      <c r="A459" s="362" t="s">
        <v>552</v>
      </c>
      <c r="B459" s="453"/>
      <c r="C459" s="453"/>
      <c r="D459" s="453"/>
    </row>
    <row r="460" spans="1:4" ht="11.25">
      <c r="A460" s="362" t="s">
        <v>553</v>
      </c>
      <c r="B460" s="453"/>
      <c r="C460" s="453"/>
      <c r="D460" s="453"/>
    </row>
    <row r="461" spans="1:4" ht="11.25">
      <c r="A461" s="399" t="s">
        <v>554</v>
      </c>
      <c r="B461" s="453"/>
      <c r="C461" s="453"/>
      <c r="D461" s="453"/>
    </row>
    <row r="462" spans="1:4" ht="11.25">
      <c r="A462" s="304" t="s">
        <v>555</v>
      </c>
      <c r="B462" s="331">
        <f>SUM(B457:B461)</f>
        <v>0</v>
      </c>
      <c r="C462" s="331">
        <f>SUM(C457:C461)</f>
        <v>0</v>
      </c>
      <c r="D462" s="331">
        <f>SUM(D457:D461)</f>
        <v>0</v>
      </c>
    </row>
    <row r="463" spans="1:4" ht="12" thickBot="1">
      <c r="A463" s="361"/>
      <c r="B463" s="337"/>
      <c r="C463" s="336"/>
      <c r="D463" s="449"/>
    </row>
    <row r="464" spans="1:4" ht="13.5" thickBot="1">
      <c r="A464" s="513" t="s">
        <v>556</v>
      </c>
      <c r="B464" s="513"/>
      <c r="C464" s="513"/>
      <c r="D464" s="513"/>
    </row>
    <row r="465" spans="1:4" ht="11.25">
      <c r="A465" s="378" t="s">
        <v>557</v>
      </c>
      <c r="B465" s="450">
        <f>B67</f>
        <v>0</v>
      </c>
      <c r="C465" s="450">
        <f>C67</f>
        <v>0</v>
      </c>
      <c r="D465" s="450">
        <f>D67</f>
        <v>0</v>
      </c>
    </row>
    <row r="466" spans="1:4" ht="11.25">
      <c r="A466" s="362" t="s">
        <v>558</v>
      </c>
      <c r="B466" s="453"/>
      <c r="C466" s="453"/>
      <c r="D466" s="453"/>
    </row>
    <row r="467" spans="1:4" ht="11.25">
      <c r="A467" s="362" t="s">
        <v>559</v>
      </c>
      <c r="B467" s="365">
        <f>B465-B466</f>
        <v>0</v>
      </c>
      <c r="C467" s="365">
        <f>C465-C466</f>
        <v>0</v>
      </c>
      <c r="D467" s="365">
        <f>D465-D466</f>
        <v>0</v>
      </c>
    </row>
    <row r="468" spans="1:4" ht="12" thickBot="1">
      <c r="A468" s="361"/>
      <c r="B468" s="337"/>
      <c r="C468" s="336"/>
      <c r="D468" s="321"/>
    </row>
    <row r="469" spans="1:4" ht="13.5" thickBot="1">
      <c r="A469" s="513" t="s">
        <v>560</v>
      </c>
      <c r="B469" s="513"/>
      <c r="C469" s="513"/>
      <c r="D469" s="513"/>
    </row>
    <row r="470" spans="1:4" ht="11.25">
      <c r="A470" s="378" t="s">
        <v>561</v>
      </c>
      <c r="B470" s="450">
        <f>B154</f>
        <v>0</v>
      </c>
      <c r="C470" s="450">
        <f>C154</f>
        <v>0</v>
      </c>
      <c r="D470" s="450">
        <f>D154</f>
        <v>0</v>
      </c>
    </row>
    <row r="471" spans="1:4" ht="11.25">
      <c r="A471" s="362" t="s">
        <v>562</v>
      </c>
      <c r="B471" s="453"/>
      <c r="C471" s="453"/>
      <c r="D471" s="453"/>
    </row>
    <row r="472" spans="1:4" ht="11.25">
      <c r="A472" s="362" t="s">
        <v>563</v>
      </c>
      <c r="B472" s="365">
        <f>B470-B471</f>
        <v>0</v>
      </c>
      <c r="C472" s="365">
        <f>C470-C471</f>
        <v>0</v>
      </c>
      <c r="D472" s="365">
        <f>D470-D471</f>
        <v>0</v>
      </c>
    </row>
    <row r="473" spans="1:4" ht="12" thickBot="1">
      <c r="A473" s="361"/>
      <c r="B473" s="337"/>
      <c r="C473" s="336"/>
      <c r="D473" s="321"/>
    </row>
    <row r="474" spans="1:4" ht="13.5" thickBot="1">
      <c r="A474" s="513" t="s">
        <v>564</v>
      </c>
      <c r="B474" s="513"/>
      <c r="C474" s="513"/>
      <c r="D474" s="513"/>
    </row>
    <row r="475" spans="1:4" ht="11.25">
      <c r="A475" s="436" t="s">
        <v>565</v>
      </c>
      <c r="B475" s="417">
        <f>B156</f>
        <v>0</v>
      </c>
      <c r="C475" s="417">
        <f>C156</f>
        <v>0</v>
      </c>
      <c r="D475" s="417">
        <f>D156</f>
        <v>0</v>
      </c>
    </row>
    <row r="476" spans="1:4" ht="11.25">
      <c r="A476" s="399" t="s">
        <v>566</v>
      </c>
      <c r="B476" s="453"/>
      <c r="C476" s="453"/>
      <c r="D476" s="453"/>
    </row>
    <row r="477" spans="1:4" ht="11.25">
      <c r="A477" s="399" t="s">
        <v>567</v>
      </c>
      <c r="B477" s="325">
        <f>B475-B476</f>
        <v>0</v>
      </c>
      <c r="C477" s="325">
        <f>C475-C476</f>
        <v>0</v>
      </c>
      <c r="D477" s="325">
        <f>D475-D476</f>
        <v>0</v>
      </c>
    </row>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rintOptions/>
  <pageMargins left="0.7" right="0.7" top="0.75" bottom="0.75" header="0.3" footer="0.3"/>
  <pageSetup fitToHeight="0"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H15" sqref="H15"/>
    </sheetView>
  </sheetViews>
  <sheetFormatPr defaultColWidth="9.140625" defaultRowHeight="12.75"/>
  <sheetData>
    <row r="1" spans="1:12" ht="20.25">
      <c r="A1" s="471" t="s">
        <v>574</v>
      </c>
      <c r="B1" s="472"/>
      <c r="C1" s="517" t="str">
        <f>+bilanci!A1</f>
        <v>Ragione Sociale</v>
      </c>
      <c r="D1" s="518"/>
      <c r="E1" s="518"/>
      <c r="F1" s="518"/>
      <c r="G1" s="518"/>
      <c r="H1" s="518"/>
      <c r="I1" s="519"/>
      <c r="J1" s="472"/>
      <c r="K1" s="472"/>
      <c r="L1" s="472"/>
    </row>
    <row r="2" spans="1:12" ht="12.75">
      <c r="A2" s="473"/>
      <c r="B2" s="474"/>
      <c r="C2" s="472"/>
      <c r="D2" s="472"/>
      <c r="E2" s="472"/>
      <c r="F2" s="472"/>
      <c r="G2" s="472"/>
      <c r="H2" s="472"/>
      <c r="I2" s="472"/>
      <c r="J2" s="472"/>
      <c r="K2" s="472"/>
      <c r="L2" s="472"/>
    </row>
    <row r="3" spans="1:12" ht="15.75">
      <c r="A3" s="471" t="s">
        <v>575</v>
      </c>
      <c r="B3" s="472"/>
      <c r="C3" s="475">
        <f>+bilanci!D5</f>
        <v>0</v>
      </c>
      <c r="D3" s="472"/>
      <c r="E3" s="472"/>
      <c r="F3" s="472"/>
      <c r="G3" s="472"/>
      <c r="H3" s="472"/>
      <c r="I3" s="472"/>
      <c r="J3" s="472"/>
      <c r="K3" s="472"/>
      <c r="L3" s="472"/>
    </row>
    <row r="4" spans="1:12" ht="12.75">
      <c r="A4" s="473"/>
      <c r="B4" s="473"/>
      <c r="C4" s="473"/>
      <c r="D4" s="472"/>
      <c r="E4" s="472"/>
      <c r="F4" s="472"/>
      <c r="G4" s="472"/>
      <c r="H4" s="472"/>
      <c r="I4" s="472"/>
      <c r="J4" s="472"/>
      <c r="K4" s="472"/>
      <c r="L4" s="472"/>
    </row>
    <row r="5" spans="1:12" ht="12.75">
      <c r="A5" s="472"/>
      <c r="B5" s="472"/>
      <c r="C5" s="472"/>
      <c r="D5" s="472"/>
      <c r="E5" s="472"/>
      <c r="F5" s="472"/>
      <c r="G5" s="472"/>
      <c r="H5" s="472"/>
      <c r="I5" s="472"/>
      <c r="J5" s="472"/>
      <c r="K5" s="472"/>
      <c r="L5" s="472"/>
    </row>
    <row r="6" spans="1:12" ht="12.75">
      <c r="A6" s="472"/>
      <c r="B6" s="472"/>
      <c r="C6" s="472"/>
      <c r="D6" s="472"/>
      <c r="E6" s="472"/>
      <c r="F6" s="472"/>
      <c r="G6" s="520" t="s">
        <v>576</v>
      </c>
      <c r="H6" s="520"/>
      <c r="I6" s="520"/>
      <c r="J6" s="520"/>
      <c r="K6" s="520"/>
      <c r="L6" s="520"/>
    </row>
    <row r="7" spans="1:12" ht="12.75">
      <c r="A7" s="472"/>
      <c r="B7" s="472"/>
      <c r="C7" s="472"/>
      <c r="D7" s="472"/>
      <c r="E7" s="472"/>
      <c r="F7" s="472"/>
      <c r="G7" s="520"/>
      <c r="H7" s="520"/>
      <c r="I7" s="520"/>
      <c r="J7" s="520"/>
      <c r="K7" s="520"/>
      <c r="L7" s="520"/>
    </row>
    <row r="8" spans="1:12" ht="12.75">
      <c r="A8" s="472"/>
      <c r="B8" s="472"/>
      <c r="C8" s="472"/>
      <c r="D8" s="472"/>
      <c r="E8" s="472"/>
      <c r="F8" s="472"/>
      <c r="G8" s="472"/>
      <c r="H8" s="472"/>
      <c r="I8" s="472"/>
      <c r="J8" s="472"/>
      <c r="K8" s="472"/>
      <c r="L8" s="472"/>
    </row>
    <row r="9" spans="1:12" ht="12.75">
      <c r="A9" s="472"/>
      <c r="B9" s="472"/>
      <c r="C9" s="472"/>
      <c r="D9" s="472"/>
      <c r="E9" s="472"/>
      <c r="F9" s="472"/>
      <c r="G9" s="472"/>
      <c r="H9" s="472"/>
      <c r="I9" s="472"/>
      <c r="J9" s="472"/>
      <c r="K9" s="472"/>
      <c r="L9" s="472"/>
    </row>
  </sheetData>
  <sheetProtection/>
  <mergeCells count="2">
    <mergeCell ref="C1:I1"/>
    <mergeCell ref="G6:L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01"/>
  <sheetViews>
    <sheetView tabSelected="1" zoomScale="110" zoomScaleNormal="110" zoomScalePageLayoutView="0" workbookViewId="0" topLeftCell="A1">
      <selection activeCell="F8" sqref="F8"/>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91" t="s">
        <v>217</v>
      </c>
    </row>
    <row r="2" spans="1:13" ht="115.5" customHeight="1">
      <c r="A2" s="285"/>
      <c r="B2" s="285"/>
      <c r="C2" s="285"/>
      <c r="D2" s="285"/>
      <c r="E2" s="285"/>
      <c r="F2" s="521" t="s">
        <v>583</v>
      </c>
      <c r="G2" s="521"/>
      <c r="H2" s="521"/>
      <c r="I2" s="521"/>
      <c r="J2" s="521"/>
      <c r="K2" s="521"/>
      <c r="L2" s="521"/>
      <c r="M2" s="284"/>
    </row>
    <row r="3" spans="1:13" ht="14.25" customHeight="1">
      <c r="A3" s="285"/>
      <c r="B3" s="285"/>
      <c r="C3" s="285"/>
      <c r="D3" s="285"/>
      <c r="E3" s="285"/>
      <c r="F3" s="289" t="s">
        <v>210</v>
      </c>
      <c r="G3" s="289" t="s">
        <v>212</v>
      </c>
      <c r="H3" s="289" t="s">
        <v>213</v>
      </c>
      <c r="I3" s="289" t="s">
        <v>214</v>
      </c>
      <c r="J3" s="289" t="s">
        <v>215</v>
      </c>
      <c r="K3" s="289" t="s">
        <v>216</v>
      </c>
      <c r="L3" s="289" t="s">
        <v>127</v>
      </c>
      <c r="M3" s="284"/>
    </row>
    <row r="4" spans="1:13" ht="9.75" customHeight="1">
      <c r="A4" s="285"/>
      <c r="B4" s="285"/>
      <c r="C4" s="285"/>
      <c r="D4" s="285"/>
      <c r="E4" s="285"/>
      <c r="F4" s="290"/>
      <c r="G4" s="290"/>
      <c r="H4" s="290"/>
      <c r="I4" s="290"/>
      <c r="J4" s="290"/>
      <c r="K4" s="290"/>
      <c r="L4" s="290"/>
      <c r="M4" s="284"/>
    </row>
    <row r="5" spans="1:13" s="287" customFormat="1" ht="12.75">
      <c r="A5" s="286" t="s">
        <v>199</v>
      </c>
      <c r="B5" s="286" t="s">
        <v>200</v>
      </c>
      <c r="C5" s="286" t="s">
        <v>578</v>
      </c>
      <c r="D5" s="286" t="s">
        <v>201</v>
      </c>
      <c r="E5" s="286" t="s">
        <v>218</v>
      </c>
      <c r="F5" s="289" t="s">
        <v>202</v>
      </c>
      <c r="G5" s="289" t="s">
        <v>203</v>
      </c>
      <c r="H5" s="289" t="s">
        <v>204</v>
      </c>
      <c r="I5" s="289" t="s">
        <v>205</v>
      </c>
      <c r="J5" s="289" t="s">
        <v>206</v>
      </c>
      <c r="K5" s="289" t="s">
        <v>207</v>
      </c>
      <c r="L5" s="289" t="s">
        <v>208</v>
      </c>
      <c r="M5" s="286" t="s">
        <v>211</v>
      </c>
    </row>
    <row r="6" spans="1:13" s="287" customFormat="1" ht="13.5" customHeight="1">
      <c r="A6" s="286"/>
      <c r="B6" s="286"/>
      <c r="C6" s="286"/>
      <c r="D6" s="286"/>
      <c r="E6" s="286" t="s">
        <v>219</v>
      </c>
      <c r="F6" s="286"/>
      <c r="G6" s="286"/>
      <c r="H6" s="286"/>
      <c r="I6" s="286"/>
      <c r="J6" s="286"/>
      <c r="K6" s="286"/>
      <c r="L6" s="286"/>
      <c r="M6" s="286"/>
    </row>
    <row r="7" spans="1:13" ht="12.75">
      <c r="A7" s="292"/>
      <c r="B7" s="292"/>
      <c r="C7" s="292"/>
      <c r="D7" s="292"/>
      <c r="E7" s="294"/>
      <c r="F7" s="479">
        <f>ROUND(IF(D7=$F$3,E7/12,0),2)</f>
        <v>0</v>
      </c>
      <c r="G7" s="479">
        <f>ROUND(IF(D7=$G$3,E7/12,0),2)</f>
        <v>0</v>
      </c>
      <c r="H7" s="479">
        <f>ROUND(IF(D7=$H$3,E7/12,0),2)</f>
        <v>0</v>
      </c>
      <c r="I7" s="479">
        <f>ROUND(IF(D7=$I$3,E7/12,0),2)</f>
        <v>0</v>
      </c>
      <c r="J7" s="479">
        <f>ROUND(IF(D7=$J$3,E7/12,0),2)</f>
        <v>0</v>
      </c>
      <c r="K7" s="479">
        <f>ROUND(IF(D7=$K$3,E7/12,0),2)</f>
        <v>0</v>
      </c>
      <c r="L7" s="479">
        <f>ROUND(IF(D7=$L$3,E7/12,0),2)</f>
        <v>0</v>
      </c>
      <c r="M7" s="293"/>
    </row>
    <row r="8" spans="1:13" ht="12.75" outlineLevel="1">
      <c r="A8" s="293"/>
      <c r="B8" s="293"/>
      <c r="C8" s="293"/>
      <c r="D8" s="292"/>
      <c r="E8" s="294"/>
      <c r="F8" s="479">
        <f aca="true" t="shared" si="0" ref="F8:F71">ROUND(IF(D8=$F$3,E8/12,0),2)</f>
        <v>0</v>
      </c>
      <c r="G8" s="479">
        <f aca="true" t="shared" si="1" ref="G8:G71">ROUND(IF(D8=$G$3,E8/12,0),2)</f>
        <v>0</v>
      </c>
      <c r="H8" s="479">
        <f aca="true" t="shared" si="2" ref="H8:H71">ROUND(IF(D8=$H$3,E8/12,0),2)</f>
        <v>0</v>
      </c>
      <c r="I8" s="479">
        <f aca="true" t="shared" si="3" ref="I8:I71">ROUND(IF(D8=$I$3,E8/12,0),2)</f>
        <v>0</v>
      </c>
      <c r="J8" s="479">
        <f aca="true" t="shared" si="4" ref="J8:J71">ROUND(IF(D8=$J$3,E8/12,0),2)</f>
        <v>0</v>
      </c>
      <c r="K8" s="479">
        <f aca="true" t="shared" si="5" ref="K8:K71">ROUND(IF(D8=$K$3,E8/12,0),2)</f>
        <v>0</v>
      </c>
      <c r="L8" s="479">
        <f aca="true" t="shared" si="6" ref="L8:L71">ROUND(IF(D8=$L$3,E8/12,0),2)</f>
        <v>0</v>
      </c>
      <c r="M8" s="293"/>
    </row>
    <row r="9" spans="1:13" ht="12.75" outlineLevel="1">
      <c r="A9" s="293"/>
      <c r="B9" s="293"/>
      <c r="C9" s="293"/>
      <c r="D9" s="292"/>
      <c r="E9" s="294"/>
      <c r="F9" s="479">
        <f t="shared" si="0"/>
        <v>0</v>
      </c>
      <c r="G9" s="479">
        <f t="shared" si="1"/>
        <v>0</v>
      </c>
      <c r="H9" s="479">
        <f t="shared" si="2"/>
        <v>0</v>
      </c>
      <c r="I9" s="479">
        <f t="shared" si="3"/>
        <v>0</v>
      </c>
      <c r="J9" s="479">
        <f t="shared" si="4"/>
        <v>0</v>
      </c>
      <c r="K9" s="479">
        <f t="shared" si="5"/>
        <v>0</v>
      </c>
      <c r="L9" s="479">
        <f t="shared" si="6"/>
        <v>0</v>
      </c>
      <c r="M9" s="293"/>
    </row>
    <row r="10" spans="1:13" ht="12.75" outlineLevel="1">
      <c r="A10" s="293"/>
      <c r="B10" s="293"/>
      <c r="C10" s="293"/>
      <c r="D10" s="292"/>
      <c r="E10" s="294"/>
      <c r="F10" s="479">
        <f t="shared" si="0"/>
        <v>0</v>
      </c>
      <c r="G10" s="479">
        <f t="shared" si="1"/>
        <v>0</v>
      </c>
      <c r="H10" s="479">
        <f t="shared" si="2"/>
        <v>0</v>
      </c>
      <c r="I10" s="479">
        <f t="shared" si="3"/>
        <v>0</v>
      </c>
      <c r="J10" s="479">
        <f t="shared" si="4"/>
        <v>0</v>
      </c>
      <c r="K10" s="479">
        <f t="shared" si="5"/>
        <v>0</v>
      </c>
      <c r="L10" s="479">
        <f t="shared" si="6"/>
        <v>0</v>
      </c>
      <c r="M10" s="293"/>
    </row>
    <row r="11" spans="1:13" ht="12.75" outlineLevel="1">
      <c r="A11" s="293"/>
      <c r="B11" s="293"/>
      <c r="C11" s="293"/>
      <c r="D11" s="292"/>
      <c r="E11" s="294"/>
      <c r="F11" s="479">
        <f t="shared" si="0"/>
        <v>0</v>
      </c>
      <c r="G11" s="479">
        <f t="shared" si="1"/>
        <v>0</v>
      </c>
      <c r="H11" s="479">
        <f t="shared" si="2"/>
        <v>0</v>
      </c>
      <c r="I11" s="479">
        <f t="shared" si="3"/>
        <v>0</v>
      </c>
      <c r="J11" s="479">
        <f t="shared" si="4"/>
        <v>0</v>
      </c>
      <c r="K11" s="479">
        <f t="shared" si="5"/>
        <v>0</v>
      </c>
      <c r="L11" s="479">
        <f t="shared" si="6"/>
        <v>0</v>
      </c>
      <c r="M11" s="293"/>
    </row>
    <row r="12" spans="1:13" ht="12.75" outlineLevel="1">
      <c r="A12" s="293"/>
      <c r="B12" s="293"/>
      <c r="C12" s="293"/>
      <c r="D12" s="293"/>
      <c r="E12" s="294"/>
      <c r="F12" s="479">
        <f t="shared" si="0"/>
        <v>0</v>
      </c>
      <c r="G12" s="479">
        <f t="shared" si="1"/>
        <v>0</v>
      </c>
      <c r="H12" s="479">
        <f t="shared" si="2"/>
        <v>0</v>
      </c>
      <c r="I12" s="479">
        <f t="shared" si="3"/>
        <v>0</v>
      </c>
      <c r="J12" s="479">
        <f t="shared" si="4"/>
        <v>0</v>
      </c>
      <c r="K12" s="479">
        <f t="shared" si="5"/>
        <v>0</v>
      </c>
      <c r="L12" s="479">
        <f t="shared" si="6"/>
        <v>0</v>
      </c>
      <c r="M12" s="293"/>
    </row>
    <row r="13" spans="1:13" ht="12.75" outlineLevel="1">
      <c r="A13" s="293"/>
      <c r="B13" s="293"/>
      <c r="C13" s="293"/>
      <c r="D13" s="293"/>
      <c r="E13" s="294"/>
      <c r="F13" s="479">
        <f t="shared" si="0"/>
        <v>0</v>
      </c>
      <c r="G13" s="479">
        <f t="shared" si="1"/>
        <v>0</v>
      </c>
      <c r="H13" s="479">
        <f t="shared" si="2"/>
        <v>0</v>
      </c>
      <c r="I13" s="479">
        <f t="shared" si="3"/>
        <v>0</v>
      </c>
      <c r="J13" s="479">
        <f t="shared" si="4"/>
        <v>0</v>
      </c>
      <c r="K13" s="479">
        <f t="shared" si="5"/>
        <v>0</v>
      </c>
      <c r="L13" s="479">
        <f t="shared" si="6"/>
        <v>0</v>
      </c>
      <c r="M13" s="293"/>
    </row>
    <row r="14" spans="1:13" ht="12.75" outlineLevel="1">
      <c r="A14" s="293"/>
      <c r="B14" s="293"/>
      <c r="C14" s="293"/>
      <c r="D14" s="293"/>
      <c r="E14" s="294"/>
      <c r="F14" s="479">
        <f t="shared" si="0"/>
        <v>0</v>
      </c>
      <c r="G14" s="479">
        <f t="shared" si="1"/>
        <v>0</v>
      </c>
      <c r="H14" s="479">
        <f t="shared" si="2"/>
        <v>0</v>
      </c>
      <c r="I14" s="479">
        <f t="shared" si="3"/>
        <v>0</v>
      </c>
      <c r="J14" s="479">
        <f t="shared" si="4"/>
        <v>0</v>
      </c>
      <c r="K14" s="479">
        <f t="shared" si="5"/>
        <v>0</v>
      </c>
      <c r="L14" s="479">
        <f t="shared" si="6"/>
        <v>0</v>
      </c>
      <c r="M14" s="293"/>
    </row>
    <row r="15" spans="1:13" ht="12.75" outlineLevel="1">
      <c r="A15" s="293"/>
      <c r="B15" s="293"/>
      <c r="C15" s="293"/>
      <c r="D15" s="293"/>
      <c r="E15" s="294"/>
      <c r="F15" s="479">
        <f t="shared" si="0"/>
        <v>0</v>
      </c>
      <c r="G15" s="479">
        <f t="shared" si="1"/>
        <v>0</v>
      </c>
      <c r="H15" s="479">
        <f t="shared" si="2"/>
        <v>0</v>
      </c>
      <c r="I15" s="479">
        <f t="shared" si="3"/>
        <v>0</v>
      </c>
      <c r="J15" s="479">
        <f t="shared" si="4"/>
        <v>0</v>
      </c>
      <c r="K15" s="479">
        <f t="shared" si="5"/>
        <v>0</v>
      </c>
      <c r="L15" s="479">
        <f t="shared" si="6"/>
        <v>0</v>
      </c>
      <c r="M15" s="293"/>
    </row>
    <row r="16" spans="1:13" ht="12.75" outlineLevel="1">
      <c r="A16" s="293"/>
      <c r="B16" s="293"/>
      <c r="C16" s="293"/>
      <c r="D16" s="293"/>
      <c r="E16" s="294"/>
      <c r="F16" s="479">
        <f t="shared" si="0"/>
        <v>0</v>
      </c>
      <c r="G16" s="479">
        <f t="shared" si="1"/>
        <v>0</v>
      </c>
      <c r="H16" s="479">
        <f t="shared" si="2"/>
        <v>0</v>
      </c>
      <c r="I16" s="479">
        <f t="shared" si="3"/>
        <v>0</v>
      </c>
      <c r="J16" s="479">
        <f t="shared" si="4"/>
        <v>0</v>
      </c>
      <c r="K16" s="479">
        <f t="shared" si="5"/>
        <v>0</v>
      </c>
      <c r="L16" s="479">
        <f t="shared" si="6"/>
        <v>0</v>
      </c>
      <c r="M16" s="293"/>
    </row>
    <row r="17" spans="1:13" ht="12.75" outlineLevel="1">
      <c r="A17" s="293"/>
      <c r="B17" s="293"/>
      <c r="C17" s="293"/>
      <c r="D17" s="293"/>
      <c r="E17" s="294"/>
      <c r="F17" s="479">
        <f t="shared" si="0"/>
        <v>0</v>
      </c>
      <c r="G17" s="479">
        <f t="shared" si="1"/>
        <v>0</v>
      </c>
      <c r="H17" s="479">
        <f t="shared" si="2"/>
        <v>0</v>
      </c>
      <c r="I17" s="479">
        <f t="shared" si="3"/>
        <v>0</v>
      </c>
      <c r="J17" s="479">
        <f t="shared" si="4"/>
        <v>0</v>
      </c>
      <c r="K17" s="479">
        <f t="shared" si="5"/>
        <v>0</v>
      </c>
      <c r="L17" s="479">
        <f t="shared" si="6"/>
        <v>0</v>
      </c>
      <c r="M17" s="293"/>
    </row>
    <row r="18" spans="1:13" ht="12.75" outlineLevel="1">
      <c r="A18" s="293"/>
      <c r="B18" s="293"/>
      <c r="C18" s="293"/>
      <c r="D18" s="293"/>
      <c r="E18" s="294"/>
      <c r="F18" s="479">
        <f t="shared" si="0"/>
        <v>0</v>
      </c>
      <c r="G18" s="479">
        <f t="shared" si="1"/>
        <v>0</v>
      </c>
      <c r="H18" s="479">
        <f t="shared" si="2"/>
        <v>0</v>
      </c>
      <c r="I18" s="479">
        <f t="shared" si="3"/>
        <v>0</v>
      </c>
      <c r="J18" s="479">
        <f t="shared" si="4"/>
        <v>0</v>
      </c>
      <c r="K18" s="479">
        <f t="shared" si="5"/>
        <v>0</v>
      </c>
      <c r="L18" s="479">
        <f t="shared" si="6"/>
        <v>0</v>
      </c>
      <c r="M18" s="293"/>
    </row>
    <row r="19" spans="1:13" ht="12.75" outlineLevel="1">
      <c r="A19" s="293"/>
      <c r="B19" s="293"/>
      <c r="C19" s="293"/>
      <c r="D19" s="293"/>
      <c r="E19" s="294"/>
      <c r="F19" s="479">
        <f t="shared" si="0"/>
        <v>0</v>
      </c>
      <c r="G19" s="479">
        <f t="shared" si="1"/>
        <v>0</v>
      </c>
      <c r="H19" s="479">
        <f t="shared" si="2"/>
        <v>0</v>
      </c>
      <c r="I19" s="479">
        <f t="shared" si="3"/>
        <v>0</v>
      </c>
      <c r="J19" s="479">
        <f t="shared" si="4"/>
        <v>0</v>
      </c>
      <c r="K19" s="479">
        <f t="shared" si="5"/>
        <v>0</v>
      </c>
      <c r="L19" s="479">
        <f t="shared" si="6"/>
        <v>0</v>
      </c>
      <c r="M19" s="293"/>
    </row>
    <row r="20" spans="1:13" ht="12.75" outlineLevel="1">
      <c r="A20" s="293"/>
      <c r="B20" s="293"/>
      <c r="C20" s="293"/>
      <c r="D20" s="293"/>
      <c r="E20" s="294"/>
      <c r="F20" s="479">
        <f t="shared" si="0"/>
        <v>0</v>
      </c>
      <c r="G20" s="479">
        <f t="shared" si="1"/>
        <v>0</v>
      </c>
      <c r="H20" s="479">
        <f t="shared" si="2"/>
        <v>0</v>
      </c>
      <c r="I20" s="479">
        <f t="shared" si="3"/>
        <v>0</v>
      </c>
      <c r="J20" s="479">
        <f t="shared" si="4"/>
        <v>0</v>
      </c>
      <c r="K20" s="479">
        <f t="shared" si="5"/>
        <v>0</v>
      </c>
      <c r="L20" s="479">
        <f t="shared" si="6"/>
        <v>0</v>
      </c>
      <c r="M20" s="293"/>
    </row>
    <row r="21" spans="1:13" ht="12.75" outlineLevel="1">
      <c r="A21" s="293"/>
      <c r="B21" s="293"/>
      <c r="C21" s="293"/>
      <c r="D21" s="293"/>
      <c r="E21" s="294"/>
      <c r="F21" s="479">
        <f t="shared" si="0"/>
        <v>0</v>
      </c>
      <c r="G21" s="479">
        <f t="shared" si="1"/>
        <v>0</v>
      </c>
      <c r="H21" s="479">
        <f t="shared" si="2"/>
        <v>0</v>
      </c>
      <c r="I21" s="479">
        <f t="shared" si="3"/>
        <v>0</v>
      </c>
      <c r="J21" s="479">
        <f t="shared" si="4"/>
        <v>0</v>
      </c>
      <c r="K21" s="479">
        <f t="shared" si="5"/>
        <v>0</v>
      </c>
      <c r="L21" s="479">
        <f t="shared" si="6"/>
        <v>0</v>
      </c>
      <c r="M21" s="293"/>
    </row>
    <row r="22" spans="1:13" ht="12.75" outlineLevel="1">
      <c r="A22" s="293"/>
      <c r="B22" s="293"/>
      <c r="C22" s="293"/>
      <c r="D22" s="293"/>
      <c r="E22" s="294"/>
      <c r="F22" s="479">
        <f t="shared" si="0"/>
        <v>0</v>
      </c>
      <c r="G22" s="479">
        <f t="shared" si="1"/>
        <v>0</v>
      </c>
      <c r="H22" s="479">
        <f t="shared" si="2"/>
        <v>0</v>
      </c>
      <c r="I22" s="479">
        <f t="shared" si="3"/>
        <v>0</v>
      </c>
      <c r="J22" s="479">
        <f t="shared" si="4"/>
        <v>0</v>
      </c>
      <c r="K22" s="479">
        <f t="shared" si="5"/>
        <v>0</v>
      </c>
      <c r="L22" s="479">
        <f t="shared" si="6"/>
        <v>0</v>
      </c>
      <c r="M22" s="293"/>
    </row>
    <row r="23" spans="1:13" ht="12.75" outlineLevel="1">
      <c r="A23" s="293"/>
      <c r="B23" s="293"/>
      <c r="C23" s="293"/>
      <c r="D23" s="293"/>
      <c r="E23" s="294"/>
      <c r="F23" s="479">
        <f t="shared" si="0"/>
        <v>0</v>
      </c>
      <c r="G23" s="479">
        <f t="shared" si="1"/>
        <v>0</v>
      </c>
      <c r="H23" s="479">
        <f t="shared" si="2"/>
        <v>0</v>
      </c>
      <c r="I23" s="479">
        <f t="shared" si="3"/>
        <v>0</v>
      </c>
      <c r="J23" s="479">
        <f t="shared" si="4"/>
        <v>0</v>
      </c>
      <c r="K23" s="479">
        <f t="shared" si="5"/>
        <v>0</v>
      </c>
      <c r="L23" s="479">
        <f t="shared" si="6"/>
        <v>0</v>
      </c>
      <c r="M23" s="293"/>
    </row>
    <row r="24" spans="1:13" ht="12.75" outlineLevel="1">
      <c r="A24" s="293"/>
      <c r="B24" s="293"/>
      <c r="C24" s="293"/>
      <c r="D24" s="293"/>
      <c r="E24" s="294"/>
      <c r="F24" s="479">
        <f t="shared" si="0"/>
        <v>0</v>
      </c>
      <c r="G24" s="479">
        <f t="shared" si="1"/>
        <v>0</v>
      </c>
      <c r="H24" s="479">
        <f t="shared" si="2"/>
        <v>0</v>
      </c>
      <c r="I24" s="479">
        <f t="shared" si="3"/>
        <v>0</v>
      </c>
      <c r="J24" s="479">
        <f t="shared" si="4"/>
        <v>0</v>
      </c>
      <c r="K24" s="479">
        <f t="shared" si="5"/>
        <v>0</v>
      </c>
      <c r="L24" s="479">
        <f t="shared" si="6"/>
        <v>0</v>
      </c>
      <c r="M24" s="293"/>
    </row>
    <row r="25" spans="1:13" ht="12.75" outlineLevel="1">
      <c r="A25" s="293"/>
      <c r="B25" s="293"/>
      <c r="C25" s="293"/>
      <c r="D25" s="293"/>
      <c r="E25" s="294"/>
      <c r="F25" s="479">
        <f t="shared" si="0"/>
        <v>0</v>
      </c>
      <c r="G25" s="479">
        <f t="shared" si="1"/>
        <v>0</v>
      </c>
      <c r="H25" s="479">
        <f t="shared" si="2"/>
        <v>0</v>
      </c>
      <c r="I25" s="479">
        <f t="shared" si="3"/>
        <v>0</v>
      </c>
      <c r="J25" s="479">
        <f t="shared" si="4"/>
        <v>0</v>
      </c>
      <c r="K25" s="479">
        <f t="shared" si="5"/>
        <v>0</v>
      </c>
      <c r="L25" s="479">
        <f t="shared" si="6"/>
        <v>0</v>
      </c>
      <c r="M25" s="293"/>
    </row>
    <row r="26" spans="1:13" ht="12.75" outlineLevel="1">
      <c r="A26" s="293"/>
      <c r="B26" s="293"/>
      <c r="C26" s="293"/>
      <c r="D26" s="293"/>
      <c r="E26" s="294"/>
      <c r="F26" s="479">
        <f t="shared" si="0"/>
        <v>0</v>
      </c>
      <c r="G26" s="479">
        <f t="shared" si="1"/>
        <v>0</v>
      </c>
      <c r="H26" s="479">
        <f t="shared" si="2"/>
        <v>0</v>
      </c>
      <c r="I26" s="479">
        <f t="shared" si="3"/>
        <v>0</v>
      </c>
      <c r="J26" s="479">
        <f t="shared" si="4"/>
        <v>0</v>
      </c>
      <c r="K26" s="479">
        <f t="shared" si="5"/>
        <v>0</v>
      </c>
      <c r="L26" s="479">
        <f t="shared" si="6"/>
        <v>0</v>
      </c>
      <c r="M26" s="293"/>
    </row>
    <row r="27" spans="1:13" ht="12.75" outlineLevel="1">
      <c r="A27" s="293"/>
      <c r="B27" s="293"/>
      <c r="C27" s="293"/>
      <c r="D27" s="293"/>
      <c r="E27" s="294"/>
      <c r="F27" s="479">
        <f t="shared" si="0"/>
        <v>0</v>
      </c>
      <c r="G27" s="479">
        <f t="shared" si="1"/>
        <v>0</v>
      </c>
      <c r="H27" s="479">
        <f t="shared" si="2"/>
        <v>0</v>
      </c>
      <c r="I27" s="479">
        <f t="shared" si="3"/>
        <v>0</v>
      </c>
      <c r="J27" s="479">
        <f t="shared" si="4"/>
        <v>0</v>
      </c>
      <c r="K27" s="479">
        <f t="shared" si="5"/>
        <v>0</v>
      </c>
      <c r="L27" s="479">
        <f t="shared" si="6"/>
        <v>0</v>
      </c>
      <c r="M27" s="293"/>
    </row>
    <row r="28" spans="1:13" ht="12.75" outlineLevel="1">
      <c r="A28" s="293"/>
      <c r="B28" s="293"/>
      <c r="C28" s="293"/>
      <c r="D28" s="293"/>
      <c r="E28" s="294"/>
      <c r="F28" s="479">
        <f t="shared" si="0"/>
        <v>0</v>
      </c>
      <c r="G28" s="479">
        <f t="shared" si="1"/>
        <v>0</v>
      </c>
      <c r="H28" s="479">
        <f t="shared" si="2"/>
        <v>0</v>
      </c>
      <c r="I28" s="479">
        <f t="shared" si="3"/>
        <v>0</v>
      </c>
      <c r="J28" s="479">
        <f t="shared" si="4"/>
        <v>0</v>
      </c>
      <c r="K28" s="479">
        <f t="shared" si="5"/>
        <v>0</v>
      </c>
      <c r="L28" s="479">
        <f t="shared" si="6"/>
        <v>0</v>
      </c>
      <c r="M28" s="293"/>
    </row>
    <row r="29" spans="1:13" ht="12.75" outlineLevel="1">
      <c r="A29" s="293"/>
      <c r="B29" s="293"/>
      <c r="C29" s="293"/>
      <c r="D29" s="293"/>
      <c r="E29" s="294"/>
      <c r="F29" s="479">
        <f t="shared" si="0"/>
        <v>0</v>
      </c>
      <c r="G29" s="479">
        <f t="shared" si="1"/>
        <v>0</v>
      </c>
      <c r="H29" s="479">
        <f t="shared" si="2"/>
        <v>0</v>
      </c>
      <c r="I29" s="479">
        <f t="shared" si="3"/>
        <v>0</v>
      </c>
      <c r="J29" s="479">
        <f t="shared" si="4"/>
        <v>0</v>
      </c>
      <c r="K29" s="479">
        <f t="shared" si="5"/>
        <v>0</v>
      </c>
      <c r="L29" s="479">
        <f t="shared" si="6"/>
        <v>0</v>
      </c>
      <c r="M29" s="293"/>
    </row>
    <row r="30" spans="1:13" ht="12.75" outlineLevel="1">
      <c r="A30" s="293"/>
      <c r="B30" s="293"/>
      <c r="C30" s="293"/>
      <c r="D30" s="293"/>
      <c r="E30" s="294"/>
      <c r="F30" s="479">
        <f t="shared" si="0"/>
        <v>0</v>
      </c>
      <c r="G30" s="479">
        <f t="shared" si="1"/>
        <v>0</v>
      </c>
      <c r="H30" s="479">
        <f t="shared" si="2"/>
        <v>0</v>
      </c>
      <c r="I30" s="479">
        <f t="shared" si="3"/>
        <v>0</v>
      </c>
      <c r="J30" s="479">
        <f t="shared" si="4"/>
        <v>0</v>
      </c>
      <c r="K30" s="479">
        <f t="shared" si="5"/>
        <v>0</v>
      </c>
      <c r="L30" s="479">
        <f t="shared" si="6"/>
        <v>0</v>
      </c>
      <c r="M30" s="293"/>
    </row>
    <row r="31" spans="1:13" ht="12.75" outlineLevel="1">
      <c r="A31" s="293"/>
      <c r="B31" s="293"/>
      <c r="C31" s="293"/>
      <c r="D31" s="293"/>
      <c r="E31" s="294"/>
      <c r="F31" s="479">
        <f t="shared" si="0"/>
        <v>0</v>
      </c>
      <c r="G31" s="479">
        <f t="shared" si="1"/>
        <v>0</v>
      </c>
      <c r="H31" s="479">
        <f t="shared" si="2"/>
        <v>0</v>
      </c>
      <c r="I31" s="479">
        <f t="shared" si="3"/>
        <v>0</v>
      </c>
      <c r="J31" s="479">
        <f t="shared" si="4"/>
        <v>0</v>
      </c>
      <c r="K31" s="479">
        <f t="shared" si="5"/>
        <v>0</v>
      </c>
      <c r="L31" s="479">
        <f t="shared" si="6"/>
        <v>0</v>
      </c>
      <c r="M31" s="293"/>
    </row>
    <row r="32" spans="1:13" ht="12.75" outlineLevel="1">
      <c r="A32" s="293"/>
      <c r="B32" s="293"/>
      <c r="C32" s="293"/>
      <c r="D32" s="293"/>
      <c r="E32" s="294"/>
      <c r="F32" s="479">
        <f t="shared" si="0"/>
        <v>0</v>
      </c>
      <c r="G32" s="479">
        <f t="shared" si="1"/>
        <v>0</v>
      </c>
      <c r="H32" s="479">
        <f t="shared" si="2"/>
        <v>0</v>
      </c>
      <c r="I32" s="479">
        <f t="shared" si="3"/>
        <v>0</v>
      </c>
      <c r="J32" s="479">
        <f t="shared" si="4"/>
        <v>0</v>
      </c>
      <c r="K32" s="479">
        <f t="shared" si="5"/>
        <v>0</v>
      </c>
      <c r="L32" s="479">
        <f t="shared" si="6"/>
        <v>0</v>
      </c>
      <c r="M32" s="293"/>
    </row>
    <row r="33" spans="1:13" ht="12.75" outlineLevel="1">
      <c r="A33" s="293"/>
      <c r="B33" s="293"/>
      <c r="C33" s="293"/>
      <c r="D33" s="293"/>
      <c r="E33" s="294"/>
      <c r="F33" s="479">
        <f t="shared" si="0"/>
        <v>0</v>
      </c>
      <c r="G33" s="479">
        <f t="shared" si="1"/>
        <v>0</v>
      </c>
      <c r="H33" s="479">
        <f t="shared" si="2"/>
        <v>0</v>
      </c>
      <c r="I33" s="479">
        <f t="shared" si="3"/>
        <v>0</v>
      </c>
      <c r="J33" s="479">
        <f t="shared" si="4"/>
        <v>0</v>
      </c>
      <c r="K33" s="479">
        <f t="shared" si="5"/>
        <v>0</v>
      </c>
      <c r="L33" s="479">
        <f t="shared" si="6"/>
        <v>0</v>
      </c>
      <c r="M33" s="293"/>
    </row>
    <row r="34" spans="1:13" ht="12.75" outlineLevel="1">
      <c r="A34" s="293"/>
      <c r="B34" s="293"/>
      <c r="C34" s="293"/>
      <c r="D34" s="293"/>
      <c r="E34" s="294"/>
      <c r="F34" s="479">
        <f t="shared" si="0"/>
        <v>0</v>
      </c>
      <c r="G34" s="479">
        <f t="shared" si="1"/>
        <v>0</v>
      </c>
      <c r="H34" s="479">
        <f t="shared" si="2"/>
        <v>0</v>
      </c>
      <c r="I34" s="479">
        <f t="shared" si="3"/>
        <v>0</v>
      </c>
      <c r="J34" s="479">
        <f t="shared" si="4"/>
        <v>0</v>
      </c>
      <c r="K34" s="479">
        <f t="shared" si="5"/>
        <v>0</v>
      </c>
      <c r="L34" s="479">
        <f t="shared" si="6"/>
        <v>0</v>
      </c>
      <c r="M34" s="293"/>
    </row>
    <row r="35" spans="1:13" ht="12.75" outlineLevel="1">
      <c r="A35" s="293"/>
      <c r="B35" s="293"/>
      <c r="C35" s="293"/>
      <c r="D35" s="293"/>
      <c r="E35" s="294"/>
      <c r="F35" s="479">
        <f t="shared" si="0"/>
        <v>0</v>
      </c>
      <c r="G35" s="479">
        <f t="shared" si="1"/>
        <v>0</v>
      </c>
      <c r="H35" s="479">
        <f t="shared" si="2"/>
        <v>0</v>
      </c>
      <c r="I35" s="479">
        <f t="shared" si="3"/>
        <v>0</v>
      </c>
      <c r="J35" s="479">
        <f t="shared" si="4"/>
        <v>0</v>
      </c>
      <c r="K35" s="479">
        <f t="shared" si="5"/>
        <v>0</v>
      </c>
      <c r="L35" s="479">
        <f t="shared" si="6"/>
        <v>0</v>
      </c>
      <c r="M35" s="293"/>
    </row>
    <row r="36" spans="1:13" ht="12.75" outlineLevel="1">
      <c r="A36" s="293"/>
      <c r="B36" s="293"/>
      <c r="C36" s="293"/>
      <c r="D36" s="293"/>
      <c r="E36" s="294"/>
      <c r="F36" s="479">
        <f t="shared" si="0"/>
        <v>0</v>
      </c>
      <c r="G36" s="479">
        <f t="shared" si="1"/>
        <v>0</v>
      </c>
      <c r="H36" s="479">
        <f t="shared" si="2"/>
        <v>0</v>
      </c>
      <c r="I36" s="479">
        <f t="shared" si="3"/>
        <v>0</v>
      </c>
      <c r="J36" s="479">
        <f t="shared" si="4"/>
        <v>0</v>
      </c>
      <c r="K36" s="479">
        <f t="shared" si="5"/>
        <v>0</v>
      </c>
      <c r="L36" s="479">
        <f t="shared" si="6"/>
        <v>0</v>
      </c>
      <c r="M36" s="293"/>
    </row>
    <row r="37" spans="1:13" ht="12.75" outlineLevel="1">
      <c r="A37" s="293"/>
      <c r="B37" s="293"/>
      <c r="C37" s="293"/>
      <c r="D37" s="293"/>
      <c r="E37" s="294"/>
      <c r="F37" s="479">
        <f t="shared" si="0"/>
        <v>0</v>
      </c>
      <c r="G37" s="479">
        <f t="shared" si="1"/>
        <v>0</v>
      </c>
      <c r="H37" s="479">
        <f t="shared" si="2"/>
        <v>0</v>
      </c>
      <c r="I37" s="479">
        <f t="shared" si="3"/>
        <v>0</v>
      </c>
      <c r="J37" s="479">
        <f t="shared" si="4"/>
        <v>0</v>
      </c>
      <c r="K37" s="479">
        <f t="shared" si="5"/>
        <v>0</v>
      </c>
      <c r="L37" s="479">
        <f t="shared" si="6"/>
        <v>0</v>
      </c>
      <c r="M37" s="293"/>
    </row>
    <row r="38" spans="1:13" ht="12.75" outlineLevel="1">
      <c r="A38" s="293"/>
      <c r="B38" s="293"/>
      <c r="C38" s="293"/>
      <c r="D38" s="293"/>
      <c r="E38" s="294"/>
      <c r="F38" s="479">
        <f t="shared" si="0"/>
        <v>0</v>
      </c>
      <c r="G38" s="479">
        <f t="shared" si="1"/>
        <v>0</v>
      </c>
      <c r="H38" s="479">
        <f t="shared" si="2"/>
        <v>0</v>
      </c>
      <c r="I38" s="479">
        <f t="shared" si="3"/>
        <v>0</v>
      </c>
      <c r="J38" s="479">
        <f t="shared" si="4"/>
        <v>0</v>
      </c>
      <c r="K38" s="479">
        <f t="shared" si="5"/>
        <v>0</v>
      </c>
      <c r="L38" s="479">
        <f t="shared" si="6"/>
        <v>0</v>
      </c>
      <c r="M38" s="293"/>
    </row>
    <row r="39" spans="1:13" ht="12.75" outlineLevel="1">
      <c r="A39" s="293"/>
      <c r="B39" s="293"/>
      <c r="C39" s="293"/>
      <c r="D39" s="293"/>
      <c r="E39" s="294"/>
      <c r="F39" s="479">
        <f t="shared" si="0"/>
        <v>0</v>
      </c>
      <c r="G39" s="479">
        <f t="shared" si="1"/>
        <v>0</v>
      </c>
      <c r="H39" s="479">
        <f t="shared" si="2"/>
        <v>0</v>
      </c>
      <c r="I39" s="479">
        <f t="shared" si="3"/>
        <v>0</v>
      </c>
      <c r="J39" s="479">
        <f t="shared" si="4"/>
        <v>0</v>
      </c>
      <c r="K39" s="479">
        <f t="shared" si="5"/>
        <v>0</v>
      </c>
      <c r="L39" s="479">
        <f t="shared" si="6"/>
        <v>0</v>
      </c>
      <c r="M39" s="293"/>
    </row>
    <row r="40" spans="1:13" ht="12.75" outlineLevel="1">
      <c r="A40" s="293"/>
      <c r="B40" s="293"/>
      <c r="C40" s="293"/>
      <c r="D40" s="293"/>
      <c r="E40" s="294"/>
      <c r="F40" s="479">
        <f t="shared" si="0"/>
        <v>0</v>
      </c>
      <c r="G40" s="479">
        <f t="shared" si="1"/>
        <v>0</v>
      </c>
      <c r="H40" s="479">
        <f t="shared" si="2"/>
        <v>0</v>
      </c>
      <c r="I40" s="479">
        <f t="shared" si="3"/>
        <v>0</v>
      </c>
      <c r="J40" s="479">
        <f t="shared" si="4"/>
        <v>0</v>
      </c>
      <c r="K40" s="479">
        <f t="shared" si="5"/>
        <v>0</v>
      </c>
      <c r="L40" s="479">
        <f t="shared" si="6"/>
        <v>0</v>
      </c>
      <c r="M40" s="293"/>
    </row>
    <row r="41" spans="1:13" ht="12.75" outlineLevel="1">
      <c r="A41" s="293"/>
      <c r="B41" s="293"/>
      <c r="C41" s="293"/>
      <c r="D41" s="293"/>
      <c r="E41" s="294"/>
      <c r="F41" s="479">
        <f t="shared" si="0"/>
        <v>0</v>
      </c>
      <c r="G41" s="479">
        <f t="shared" si="1"/>
        <v>0</v>
      </c>
      <c r="H41" s="479">
        <f t="shared" si="2"/>
        <v>0</v>
      </c>
      <c r="I41" s="479">
        <f t="shared" si="3"/>
        <v>0</v>
      </c>
      <c r="J41" s="479">
        <f t="shared" si="4"/>
        <v>0</v>
      </c>
      <c r="K41" s="479">
        <f t="shared" si="5"/>
        <v>0</v>
      </c>
      <c r="L41" s="479">
        <f t="shared" si="6"/>
        <v>0</v>
      </c>
      <c r="M41" s="293"/>
    </row>
    <row r="42" spans="1:13" ht="12.75" outlineLevel="1">
      <c r="A42" s="293"/>
      <c r="B42" s="293"/>
      <c r="C42" s="293"/>
      <c r="D42" s="293"/>
      <c r="E42" s="294"/>
      <c r="F42" s="479">
        <f t="shared" si="0"/>
        <v>0</v>
      </c>
      <c r="G42" s="479">
        <f t="shared" si="1"/>
        <v>0</v>
      </c>
      <c r="H42" s="479">
        <f t="shared" si="2"/>
        <v>0</v>
      </c>
      <c r="I42" s="479">
        <f t="shared" si="3"/>
        <v>0</v>
      </c>
      <c r="J42" s="479">
        <f t="shared" si="4"/>
        <v>0</v>
      </c>
      <c r="K42" s="479">
        <f t="shared" si="5"/>
        <v>0</v>
      </c>
      <c r="L42" s="479">
        <f t="shared" si="6"/>
        <v>0</v>
      </c>
      <c r="M42" s="293"/>
    </row>
    <row r="43" spans="1:13" ht="12.75" outlineLevel="1">
      <c r="A43" s="293"/>
      <c r="B43" s="293"/>
      <c r="C43" s="293"/>
      <c r="D43" s="293"/>
      <c r="E43" s="294"/>
      <c r="F43" s="479">
        <f t="shared" si="0"/>
        <v>0</v>
      </c>
      <c r="G43" s="479">
        <f t="shared" si="1"/>
        <v>0</v>
      </c>
      <c r="H43" s="479">
        <f t="shared" si="2"/>
        <v>0</v>
      </c>
      <c r="I43" s="479">
        <f t="shared" si="3"/>
        <v>0</v>
      </c>
      <c r="J43" s="479">
        <f t="shared" si="4"/>
        <v>0</v>
      </c>
      <c r="K43" s="479">
        <f t="shared" si="5"/>
        <v>0</v>
      </c>
      <c r="L43" s="479">
        <f t="shared" si="6"/>
        <v>0</v>
      </c>
      <c r="M43" s="293"/>
    </row>
    <row r="44" spans="1:13" ht="12.75" outlineLevel="1">
      <c r="A44" s="293"/>
      <c r="B44" s="293"/>
      <c r="C44" s="293"/>
      <c r="D44" s="293"/>
      <c r="E44" s="294"/>
      <c r="F44" s="479">
        <f t="shared" si="0"/>
        <v>0</v>
      </c>
      <c r="G44" s="479">
        <f t="shared" si="1"/>
        <v>0</v>
      </c>
      <c r="H44" s="479">
        <f t="shared" si="2"/>
        <v>0</v>
      </c>
      <c r="I44" s="479">
        <f t="shared" si="3"/>
        <v>0</v>
      </c>
      <c r="J44" s="479">
        <f t="shared" si="4"/>
        <v>0</v>
      </c>
      <c r="K44" s="479">
        <f t="shared" si="5"/>
        <v>0</v>
      </c>
      <c r="L44" s="479">
        <f t="shared" si="6"/>
        <v>0</v>
      </c>
      <c r="M44" s="293"/>
    </row>
    <row r="45" spans="1:13" ht="12.75" outlineLevel="1">
      <c r="A45" s="293"/>
      <c r="B45" s="293"/>
      <c r="C45" s="293"/>
      <c r="D45" s="293"/>
      <c r="E45" s="294"/>
      <c r="F45" s="479">
        <f t="shared" si="0"/>
        <v>0</v>
      </c>
      <c r="G45" s="479">
        <f t="shared" si="1"/>
        <v>0</v>
      </c>
      <c r="H45" s="479">
        <f t="shared" si="2"/>
        <v>0</v>
      </c>
      <c r="I45" s="479">
        <f t="shared" si="3"/>
        <v>0</v>
      </c>
      <c r="J45" s="479">
        <f t="shared" si="4"/>
        <v>0</v>
      </c>
      <c r="K45" s="479">
        <f t="shared" si="5"/>
        <v>0</v>
      </c>
      <c r="L45" s="479">
        <f t="shared" si="6"/>
        <v>0</v>
      </c>
      <c r="M45" s="293"/>
    </row>
    <row r="46" spans="1:13" ht="12.75" outlineLevel="1">
      <c r="A46" s="293"/>
      <c r="B46" s="293"/>
      <c r="C46" s="293"/>
      <c r="D46" s="293"/>
      <c r="E46" s="294"/>
      <c r="F46" s="479">
        <f t="shared" si="0"/>
        <v>0</v>
      </c>
      <c r="G46" s="479">
        <f t="shared" si="1"/>
        <v>0</v>
      </c>
      <c r="H46" s="479">
        <f t="shared" si="2"/>
        <v>0</v>
      </c>
      <c r="I46" s="479">
        <f t="shared" si="3"/>
        <v>0</v>
      </c>
      <c r="J46" s="479">
        <f t="shared" si="4"/>
        <v>0</v>
      </c>
      <c r="K46" s="479">
        <f t="shared" si="5"/>
        <v>0</v>
      </c>
      <c r="L46" s="479">
        <f t="shared" si="6"/>
        <v>0</v>
      </c>
      <c r="M46" s="293"/>
    </row>
    <row r="47" spans="1:13" ht="12.75" outlineLevel="1">
      <c r="A47" s="293"/>
      <c r="B47" s="293"/>
      <c r="C47" s="293"/>
      <c r="D47" s="293"/>
      <c r="E47" s="294"/>
      <c r="F47" s="479">
        <f t="shared" si="0"/>
        <v>0</v>
      </c>
      <c r="G47" s="479">
        <f t="shared" si="1"/>
        <v>0</v>
      </c>
      <c r="H47" s="479">
        <f t="shared" si="2"/>
        <v>0</v>
      </c>
      <c r="I47" s="479">
        <f t="shared" si="3"/>
        <v>0</v>
      </c>
      <c r="J47" s="479">
        <f t="shared" si="4"/>
        <v>0</v>
      </c>
      <c r="K47" s="479">
        <f t="shared" si="5"/>
        <v>0</v>
      </c>
      <c r="L47" s="479">
        <f t="shared" si="6"/>
        <v>0</v>
      </c>
      <c r="M47" s="293"/>
    </row>
    <row r="48" spans="1:13" ht="12.75" outlineLevel="1">
      <c r="A48" s="293"/>
      <c r="B48" s="293"/>
      <c r="C48" s="293"/>
      <c r="D48" s="293"/>
      <c r="E48" s="294"/>
      <c r="F48" s="479">
        <f t="shared" si="0"/>
        <v>0</v>
      </c>
      <c r="G48" s="479">
        <f t="shared" si="1"/>
        <v>0</v>
      </c>
      <c r="H48" s="479">
        <f t="shared" si="2"/>
        <v>0</v>
      </c>
      <c r="I48" s="479">
        <f t="shared" si="3"/>
        <v>0</v>
      </c>
      <c r="J48" s="479">
        <f t="shared" si="4"/>
        <v>0</v>
      </c>
      <c r="K48" s="479">
        <f t="shared" si="5"/>
        <v>0</v>
      </c>
      <c r="L48" s="479">
        <f t="shared" si="6"/>
        <v>0</v>
      </c>
      <c r="M48" s="293"/>
    </row>
    <row r="49" spans="1:13" ht="12.75" outlineLevel="1">
      <c r="A49" s="293"/>
      <c r="B49" s="293"/>
      <c r="C49" s="293"/>
      <c r="D49" s="293"/>
      <c r="E49" s="294"/>
      <c r="F49" s="479">
        <f t="shared" si="0"/>
        <v>0</v>
      </c>
      <c r="G49" s="479">
        <f t="shared" si="1"/>
        <v>0</v>
      </c>
      <c r="H49" s="479">
        <f t="shared" si="2"/>
        <v>0</v>
      </c>
      <c r="I49" s="479">
        <f t="shared" si="3"/>
        <v>0</v>
      </c>
      <c r="J49" s="479">
        <f t="shared" si="4"/>
        <v>0</v>
      </c>
      <c r="K49" s="479">
        <f t="shared" si="5"/>
        <v>0</v>
      </c>
      <c r="L49" s="479">
        <f t="shared" si="6"/>
        <v>0</v>
      </c>
      <c r="M49" s="293"/>
    </row>
    <row r="50" spans="1:13" ht="12.75" outlineLevel="1">
      <c r="A50" s="293"/>
      <c r="B50" s="293"/>
      <c r="C50" s="293"/>
      <c r="D50" s="293"/>
      <c r="E50" s="294"/>
      <c r="F50" s="479">
        <f t="shared" si="0"/>
        <v>0</v>
      </c>
      <c r="G50" s="479">
        <f t="shared" si="1"/>
        <v>0</v>
      </c>
      <c r="H50" s="479">
        <f t="shared" si="2"/>
        <v>0</v>
      </c>
      <c r="I50" s="479">
        <f t="shared" si="3"/>
        <v>0</v>
      </c>
      <c r="J50" s="479">
        <f t="shared" si="4"/>
        <v>0</v>
      </c>
      <c r="K50" s="479">
        <f t="shared" si="5"/>
        <v>0</v>
      </c>
      <c r="L50" s="479">
        <f t="shared" si="6"/>
        <v>0</v>
      </c>
      <c r="M50" s="293"/>
    </row>
    <row r="51" spans="1:13" ht="12.75" outlineLevel="1">
      <c r="A51" s="293"/>
      <c r="B51" s="293"/>
      <c r="C51" s="293"/>
      <c r="D51" s="293"/>
      <c r="E51" s="294"/>
      <c r="F51" s="479">
        <f t="shared" si="0"/>
        <v>0</v>
      </c>
      <c r="G51" s="479">
        <f t="shared" si="1"/>
        <v>0</v>
      </c>
      <c r="H51" s="479">
        <f t="shared" si="2"/>
        <v>0</v>
      </c>
      <c r="I51" s="479">
        <f t="shared" si="3"/>
        <v>0</v>
      </c>
      <c r="J51" s="479">
        <f t="shared" si="4"/>
        <v>0</v>
      </c>
      <c r="K51" s="479">
        <f t="shared" si="5"/>
        <v>0</v>
      </c>
      <c r="L51" s="479">
        <f t="shared" si="6"/>
        <v>0</v>
      </c>
      <c r="M51" s="293"/>
    </row>
    <row r="52" spans="1:13" ht="12.75" outlineLevel="1">
      <c r="A52" s="293"/>
      <c r="B52" s="293"/>
      <c r="C52" s="293"/>
      <c r="D52" s="293"/>
      <c r="E52" s="294"/>
      <c r="F52" s="479">
        <f t="shared" si="0"/>
        <v>0</v>
      </c>
      <c r="G52" s="479">
        <f t="shared" si="1"/>
        <v>0</v>
      </c>
      <c r="H52" s="479">
        <f t="shared" si="2"/>
        <v>0</v>
      </c>
      <c r="I52" s="479">
        <f t="shared" si="3"/>
        <v>0</v>
      </c>
      <c r="J52" s="479">
        <f t="shared" si="4"/>
        <v>0</v>
      </c>
      <c r="K52" s="479">
        <f t="shared" si="5"/>
        <v>0</v>
      </c>
      <c r="L52" s="479">
        <f t="shared" si="6"/>
        <v>0</v>
      </c>
      <c r="M52" s="293"/>
    </row>
    <row r="53" spans="1:13" ht="12.75" outlineLevel="1">
      <c r="A53" s="293"/>
      <c r="B53" s="293"/>
      <c r="C53" s="293"/>
      <c r="D53" s="293"/>
      <c r="E53" s="294"/>
      <c r="F53" s="479">
        <f t="shared" si="0"/>
        <v>0</v>
      </c>
      <c r="G53" s="479">
        <f t="shared" si="1"/>
        <v>0</v>
      </c>
      <c r="H53" s="479">
        <f t="shared" si="2"/>
        <v>0</v>
      </c>
      <c r="I53" s="479">
        <f t="shared" si="3"/>
        <v>0</v>
      </c>
      <c r="J53" s="479">
        <f t="shared" si="4"/>
        <v>0</v>
      </c>
      <c r="K53" s="479">
        <f t="shared" si="5"/>
        <v>0</v>
      </c>
      <c r="L53" s="479">
        <f t="shared" si="6"/>
        <v>0</v>
      </c>
      <c r="M53" s="293"/>
    </row>
    <row r="54" spans="1:13" ht="12.75" outlineLevel="1">
      <c r="A54" s="293"/>
      <c r="B54" s="293"/>
      <c r="C54" s="293"/>
      <c r="D54" s="293"/>
      <c r="E54" s="294"/>
      <c r="F54" s="479">
        <f t="shared" si="0"/>
        <v>0</v>
      </c>
      <c r="G54" s="479">
        <f t="shared" si="1"/>
        <v>0</v>
      </c>
      <c r="H54" s="479">
        <f t="shared" si="2"/>
        <v>0</v>
      </c>
      <c r="I54" s="479">
        <f t="shared" si="3"/>
        <v>0</v>
      </c>
      <c r="J54" s="479">
        <f t="shared" si="4"/>
        <v>0</v>
      </c>
      <c r="K54" s="479">
        <f t="shared" si="5"/>
        <v>0</v>
      </c>
      <c r="L54" s="479">
        <f t="shared" si="6"/>
        <v>0</v>
      </c>
      <c r="M54" s="293"/>
    </row>
    <row r="55" spans="1:13" ht="12.75" outlineLevel="1">
      <c r="A55" s="293"/>
      <c r="B55" s="293"/>
      <c r="C55" s="293"/>
      <c r="D55" s="293"/>
      <c r="E55" s="294"/>
      <c r="F55" s="479">
        <f t="shared" si="0"/>
        <v>0</v>
      </c>
      <c r="G55" s="479">
        <f t="shared" si="1"/>
        <v>0</v>
      </c>
      <c r="H55" s="479">
        <f t="shared" si="2"/>
        <v>0</v>
      </c>
      <c r="I55" s="479">
        <f t="shared" si="3"/>
        <v>0</v>
      </c>
      <c r="J55" s="479">
        <f t="shared" si="4"/>
        <v>0</v>
      </c>
      <c r="K55" s="479">
        <f t="shared" si="5"/>
        <v>0</v>
      </c>
      <c r="L55" s="479">
        <f t="shared" si="6"/>
        <v>0</v>
      </c>
      <c r="M55" s="293"/>
    </row>
    <row r="56" spans="1:13" ht="12.75" outlineLevel="1">
      <c r="A56" s="293"/>
      <c r="B56" s="293"/>
      <c r="C56" s="293"/>
      <c r="D56" s="293"/>
      <c r="E56" s="294"/>
      <c r="F56" s="479">
        <f t="shared" si="0"/>
        <v>0</v>
      </c>
      <c r="G56" s="479">
        <f t="shared" si="1"/>
        <v>0</v>
      </c>
      <c r="H56" s="479">
        <f t="shared" si="2"/>
        <v>0</v>
      </c>
      <c r="I56" s="479">
        <f t="shared" si="3"/>
        <v>0</v>
      </c>
      <c r="J56" s="479">
        <f t="shared" si="4"/>
        <v>0</v>
      </c>
      <c r="K56" s="479">
        <f t="shared" si="5"/>
        <v>0</v>
      </c>
      <c r="L56" s="479">
        <f t="shared" si="6"/>
        <v>0</v>
      </c>
      <c r="M56" s="293"/>
    </row>
    <row r="57" spans="1:13" ht="12.75" outlineLevel="1">
      <c r="A57" s="293"/>
      <c r="B57" s="293"/>
      <c r="C57" s="293"/>
      <c r="D57" s="293"/>
      <c r="E57" s="294"/>
      <c r="F57" s="479">
        <f t="shared" si="0"/>
        <v>0</v>
      </c>
      <c r="G57" s="479">
        <f t="shared" si="1"/>
        <v>0</v>
      </c>
      <c r="H57" s="479">
        <f t="shared" si="2"/>
        <v>0</v>
      </c>
      <c r="I57" s="479">
        <f t="shared" si="3"/>
        <v>0</v>
      </c>
      <c r="J57" s="479">
        <f t="shared" si="4"/>
        <v>0</v>
      </c>
      <c r="K57" s="479">
        <f t="shared" si="5"/>
        <v>0</v>
      </c>
      <c r="L57" s="479">
        <f t="shared" si="6"/>
        <v>0</v>
      </c>
      <c r="M57" s="293"/>
    </row>
    <row r="58" spans="1:13" ht="12.75" outlineLevel="1">
      <c r="A58" s="293"/>
      <c r="B58" s="293"/>
      <c r="C58" s="293"/>
      <c r="D58" s="293"/>
      <c r="E58" s="294"/>
      <c r="F58" s="479">
        <f t="shared" si="0"/>
        <v>0</v>
      </c>
      <c r="G58" s="479">
        <f t="shared" si="1"/>
        <v>0</v>
      </c>
      <c r="H58" s="479">
        <f t="shared" si="2"/>
        <v>0</v>
      </c>
      <c r="I58" s="479">
        <f t="shared" si="3"/>
        <v>0</v>
      </c>
      <c r="J58" s="479">
        <f t="shared" si="4"/>
        <v>0</v>
      </c>
      <c r="K58" s="479">
        <f t="shared" si="5"/>
        <v>0</v>
      </c>
      <c r="L58" s="479">
        <f t="shared" si="6"/>
        <v>0</v>
      </c>
      <c r="M58" s="293"/>
    </row>
    <row r="59" spans="1:13" ht="12.75" outlineLevel="1">
      <c r="A59" s="293"/>
      <c r="B59" s="293"/>
      <c r="C59" s="293"/>
      <c r="D59" s="293"/>
      <c r="E59" s="294"/>
      <c r="F59" s="479">
        <f t="shared" si="0"/>
        <v>0</v>
      </c>
      <c r="G59" s="479">
        <f t="shared" si="1"/>
        <v>0</v>
      </c>
      <c r="H59" s="479">
        <f t="shared" si="2"/>
        <v>0</v>
      </c>
      <c r="I59" s="479">
        <f t="shared" si="3"/>
        <v>0</v>
      </c>
      <c r="J59" s="479">
        <f t="shared" si="4"/>
        <v>0</v>
      </c>
      <c r="K59" s="479">
        <f t="shared" si="5"/>
        <v>0</v>
      </c>
      <c r="L59" s="479">
        <f t="shared" si="6"/>
        <v>0</v>
      </c>
      <c r="M59" s="293"/>
    </row>
    <row r="60" spans="1:13" ht="12.75" outlineLevel="1">
      <c r="A60" s="293"/>
      <c r="B60" s="293"/>
      <c r="C60" s="293"/>
      <c r="D60" s="293"/>
      <c r="E60" s="294"/>
      <c r="F60" s="479">
        <f t="shared" si="0"/>
        <v>0</v>
      </c>
      <c r="G60" s="479">
        <f t="shared" si="1"/>
        <v>0</v>
      </c>
      <c r="H60" s="479">
        <f t="shared" si="2"/>
        <v>0</v>
      </c>
      <c r="I60" s="479">
        <f t="shared" si="3"/>
        <v>0</v>
      </c>
      <c r="J60" s="479">
        <f t="shared" si="4"/>
        <v>0</v>
      </c>
      <c r="K60" s="479">
        <f t="shared" si="5"/>
        <v>0</v>
      </c>
      <c r="L60" s="479">
        <f t="shared" si="6"/>
        <v>0</v>
      </c>
      <c r="M60" s="293"/>
    </row>
    <row r="61" spans="1:13" ht="12.75" outlineLevel="1">
      <c r="A61" s="293"/>
      <c r="B61" s="293"/>
      <c r="C61" s="293"/>
      <c r="D61" s="293"/>
      <c r="E61" s="294"/>
      <c r="F61" s="479">
        <f t="shared" si="0"/>
        <v>0</v>
      </c>
      <c r="G61" s="479">
        <f t="shared" si="1"/>
        <v>0</v>
      </c>
      <c r="H61" s="479">
        <f t="shared" si="2"/>
        <v>0</v>
      </c>
      <c r="I61" s="479">
        <f t="shared" si="3"/>
        <v>0</v>
      </c>
      <c r="J61" s="479">
        <f t="shared" si="4"/>
        <v>0</v>
      </c>
      <c r="K61" s="479">
        <f t="shared" si="5"/>
        <v>0</v>
      </c>
      <c r="L61" s="479">
        <f t="shared" si="6"/>
        <v>0</v>
      </c>
      <c r="M61" s="293"/>
    </row>
    <row r="62" spans="1:13" ht="12.75" outlineLevel="1">
      <c r="A62" s="293"/>
      <c r="B62" s="293"/>
      <c r="C62" s="293"/>
      <c r="D62" s="293"/>
      <c r="E62" s="294"/>
      <c r="F62" s="479">
        <f t="shared" si="0"/>
        <v>0</v>
      </c>
      <c r="G62" s="479">
        <f t="shared" si="1"/>
        <v>0</v>
      </c>
      <c r="H62" s="479">
        <f t="shared" si="2"/>
        <v>0</v>
      </c>
      <c r="I62" s="479">
        <f t="shared" si="3"/>
        <v>0</v>
      </c>
      <c r="J62" s="479">
        <f t="shared" si="4"/>
        <v>0</v>
      </c>
      <c r="K62" s="479">
        <f t="shared" si="5"/>
        <v>0</v>
      </c>
      <c r="L62" s="479">
        <f t="shared" si="6"/>
        <v>0</v>
      </c>
      <c r="M62" s="293"/>
    </row>
    <row r="63" spans="1:13" ht="12.75" outlineLevel="1">
      <c r="A63" s="293"/>
      <c r="B63" s="293"/>
      <c r="C63" s="293"/>
      <c r="D63" s="293"/>
      <c r="E63" s="294"/>
      <c r="F63" s="479">
        <f t="shared" si="0"/>
        <v>0</v>
      </c>
      <c r="G63" s="479">
        <f t="shared" si="1"/>
        <v>0</v>
      </c>
      <c r="H63" s="479">
        <f t="shared" si="2"/>
        <v>0</v>
      </c>
      <c r="I63" s="479">
        <f t="shared" si="3"/>
        <v>0</v>
      </c>
      <c r="J63" s="479">
        <f t="shared" si="4"/>
        <v>0</v>
      </c>
      <c r="K63" s="479">
        <f t="shared" si="5"/>
        <v>0</v>
      </c>
      <c r="L63" s="479">
        <f t="shared" si="6"/>
        <v>0</v>
      </c>
      <c r="M63" s="293"/>
    </row>
    <row r="64" spans="1:13" ht="12.75" outlineLevel="1">
      <c r="A64" s="293"/>
      <c r="B64" s="293"/>
      <c r="C64" s="293"/>
      <c r="D64" s="293"/>
      <c r="E64" s="294"/>
      <c r="F64" s="479">
        <f t="shared" si="0"/>
        <v>0</v>
      </c>
      <c r="G64" s="479">
        <f t="shared" si="1"/>
        <v>0</v>
      </c>
      <c r="H64" s="479">
        <f t="shared" si="2"/>
        <v>0</v>
      </c>
      <c r="I64" s="479">
        <f t="shared" si="3"/>
        <v>0</v>
      </c>
      <c r="J64" s="479">
        <f t="shared" si="4"/>
        <v>0</v>
      </c>
      <c r="K64" s="479">
        <f t="shared" si="5"/>
        <v>0</v>
      </c>
      <c r="L64" s="479">
        <f t="shared" si="6"/>
        <v>0</v>
      </c>
      <c r="M64" s="293"/>
    </row>
    <row r="65" spans="1:13" ht="12.75" outlineLevel="1">
      <c r="A65" s="293"/>
      <c r="B65" s="293"/>
      <c r="C65" s="293"/>
      <c r="D65" s="293"/>
      <c r="E65" s="294"/>
      <c r="F65" s="479">
        <f t="shared" si="0"/>
        <v>0</v>
      </c>
      <c r="G65" s="479">
        <f t="shared" si="1"/>
        <v>0</v>
      </c>
      <c r="H65" s="479">
        <f t="shared" si="2"/>
        <v>0</v>
      </c>
      <c r="I65" s="479">
        <f t="shared" si="3"/>
        <v>0</v>
      </c>
      <c r="J65" s="479">
        <f t="shared" si="4"/>
        <v>0</v>
      </c>
      <c r="K65" s="479">
        <f t="shared" si="5"/>
        <v>0</v>
      </c>
      <c r="L65" s="479">
        <f t="shared" si="6"/>
        <v>0</v>
      </c>
      <c r="M65" s="293"/>
    </row>
    <row r="66" spans="1:13" ht="12.75" outlineLevel="1">
      <c r="A66" s="293"/>
      <c r="B66" s="293"/>
      <c r="C66" s="293"/>
      <c r="D66" s="293"/>
      <c r="E66" s="294"/>
      <c r="F66" s="479">
        <f t="shared" si="0"/>
        <v>0</v>
      </c>
      <c r="G66" s="479">
        <f t="shared" si="1"/>
        <v>0</v>
      </c>
      <c r="H66" s="479">
        <f t="shared" si="2"/>
        <v>0</v>
      </c>
      <c r="I66" s="479">
        <f t="shared" si="3"/>
        <v>0</v>
      </c>
      <c r="J66" s="479">
        <f t="shared" si="4"/>
        <v>0</v>
      </c>
      <c r="K66" s="479">
        <f t="shared" si="5"/>
        <v>0</v>
      </c>
      <c r="L66" s="479">
        <f t="shared" si="6"/>
        <v>0</v>
      </c>
      <c r="M66" s="293"/>
    </row>
    <row r="67" spans="1:13" ht="12.75" outlineLevel="1">
      <c r="A67" s="293"/>
      <c r="B67" s="293"/>
      <c r="C67" s="293"/>
      <c r="D67" s="293"/>
      <c r="E67" s="294"/>
      <c r="F67" s="479">
        <f t="shared" si="0"/>
        <v>0</v>
      </c>
      <c r="G67" s="479">
        <f t="shared" si="1"/>
        <v>0</v>
      </c>
      <c r="H67" s="479">
        <f t="shared" si="2"/>
        <v>0</v>
      </c>
      <c r="I67" s="479">
        <f t="shared" si="3"/>
        <v>0</v>
      </c>
      <c r="J67" s="479">
        <f t="shared" si="4"/>
        <v>0</v>
      </c>
      <c r="K67" s="479">
        <f t="shared" si="5"/>
        <v>0</v>
      </c>
      <c r="L67" s="479">
        <f t="shared" si="6"/>
        <v>0</v>
      </c>
      <c r="M67" s="293"/>
    </row>
    <row r="68" spans="1:13" ht="12.75" outlineLevel="1">
      <c r="A68" s="293"/>
      <c r="B68" s="293"/>
      <c r="C68" s="293"/>
      <c r="D68" s="293"/>
      <c r="E68" s="294"/>
      <c r="F68" s="479">
        <f t="shared" si="0"/>
        <v>0</v>
      </c>
      <c r="G68" s="479">
        <f t="shared" si="1"/>
        <v>0</v>
      </c>
      <c r="H68" s="479">
        <f t="shared" si="2"/>
        <v>0</v>
      </c>
      <c r="I68" s="479">
        <f t="shared" si="3"/>
        <v>0</v>
      </c>
      <c r="J68" s="479">
        <f t="shared" si="4"/>
        <v>0</v>
      </c>
      <c r="K68" s="479">
        <f t="shared" si="5"/>
        <v>0</v>
      </c>
      <c r="L68" s="479">
        <f t="shared" si="6"/>
        <v>0</v>
      </c>
      <c r="M68" s="293"/>
    </row>
    <row r="69" spans="1:13" ht="12.75" outlineLevel="1">
      <c r="A69" s="293"/>
      <c r="B69" s="293"/>
      <c r="C69" s="293"/>
      <c r="D69" s="293"/>
      <c r="E69" s="294"/>
      <c r="F69" s="479">
        <f t="shared" si="0"/>
        <v>0</v>
      </c>
      <c r="G69" s="479">
        <f t="shared" si="1"/>
        <v>0</v>
      </c>
      <c r="H69" s="479">
        <f t="shared" si="2"/>
        <v>0</v>
      </c>
      <c r="I69" s="479">
        <f t="shared" si="3"/>
        <v>0</v>
      </c>
      <c r="J69" s="479">
        <f t="shared" si="4"/>
        <v>0</v>
      </c>
      <c r="K69" s="479">
        <f t="shared" si="5"/>
        <v>0</v>
      </c>
      <c r="L69" s="479">
        <f t="shared" si="6"/>
        <v>0</v>
      </c>
      <c r="M69" s="293"/>
    </row>
    <row r="70" spans="1:13" ht="12.75" outlineLevel="1">
      <c r="A70" s="293"/>
      <c r="B70" s="293"/>
      <c r="C70" s="293"/>
      <c r="D70" s="293"/>
      <c r="E70" s="294"/>
      <c r="F70" s="479">
        <f t="shared" si="0"/>
        <v>0</v>
      </c>
      <c r="G70" s="479">
        <f t="shared" si="1"/>
        <v>0</v>
      </c>
      <c r="H70" s="479">
        <f t="shared" si="2"/>
        <v>0</v>
      </c>
      <c r="I70" s="479">
        <f t="shared" si="3"/>
        <v>0</v>
      </c>
      <c r="J70" s="479">
        <f t="shared" si="4"/>
        <v>0</v>
      </c>
      <c r="K70" s="479">
        <f t="shared" si="5"/>
        <v>0</v>
      </c>
      <c r="L70" s="479">
        <f t="shared" si="6"/>
        <v>0</v>
      </c>
      <c r="M70" s="293"/>
    </row>
    <row r="71" spans="1:13" ht="12.75" outlineLevel="1">
      <c r="A71" s="293"/>
      <c r="B71" s="293"/>
      <c r="C71" s="293"/>
      <c r="D71" s="293"/>
      <c r="E71" s="294"/>
      <c r="F71" s="479">
        <f t="shared" si="0"/>
        <v>0</v>
      </c>
      <c r="G71" s="479">
        <f t="shared" si="1"/>
        <v>0</v>
      </c>
      <c r="H71" s="479">
        <f t="shared" si="2"/>
        <v>0</v>
      </c>
      <c r="I71" s="479">
        <f t="shared" si="3"/>
        <v>0</v>
      </c>
      <c r="J71" s="479">
        <f t="shared" si="4"/>
        <v>0</v>
      </c>
      <c r="K71" s="479">
        <f t="shared" si="5"/>
        <v>0</v>
      </c>
      <c r="L71" s="479">
        <f t="shared" si="6"/>
        <v>0</v>
      </c>
      <c r="M71" s="293"/>
    </row>
    <row r="72" spans="1:13" ht="12.75" outlineLevel="1">
      <c r="A72" s="293"/>
      <c r="B72" s="293"/>
      <c r="C72" s="293"/>
      <c r="D72" s="293"/>
      <c r="E72" s="294"/>
      <c r="F72" s="479">
        <f aca="true" t="shared" si="7" ref="F72:F135">ROUND(IF(D72=$F$3,E72/12,0),2)</f>
        <v>0</v>
      </c>
      <c r="G72" s="479">
        <f aca="true" t="shared" si="8" ref="G72:G135">ROUND(IF(D72=$G$3,E72/12,0),2)</f>
        <v>0</v>
      </c>
      <c r="H72" s="479">
        <f aca="true" t="shared" si="9" ref="H72:H135">ROUND(IF(D72=$H$3,E72/12,0),2)</f>
        <v>0</v>
      </c>
      <c r="I72" s="479">
        <f aca="true" t="shared" si="10" ref="I72:I135">ROUND(IF(D72=$I$3,E72/12,0),2)</f>
        <v>0</v>
      </c>
      <c r="J72" s="479">
        <f aca="true" t="shared" si="11" ref="J72:J135">ROUND(IF(D72=$J$3,E72/12,0),2)</f>
        <v>0</v>
      </c>
      <c r="K72" s="479">
        <f aca="true" t="shared" si="12" ref="K72:K135">ROUND(IF(D72=$K$3,E72/12,0),2)</f>
        <v>0</v>
      </c>
      <c r="L72" s="479">
        <f aca="true" t="shared" si="13" ref="L72:L135">ROUND(IF(D72=$L$3,E72/12,0),2)</f>
        <v>0</v>
      </c>
      <c r="M72" s="293"/>
    </row>
    <row r="73" spans="1:13" ht="12.75" outlineLevel="1">
      <c r="A73" s="293"/>
      <c r="B73" s="293"/>
      <c r="C73" s="293"/>
      <c r="D73" s="293"/>
      <c r="E73" s="294"/>
      <c r="F73" s="479">
        <f t="shared" si="7"/>
        <v>0</v>
      </c>
      <c r="G73" s="479">
        <f t="shared" si="8"/>
        <v>0</v>
      </c>
      <c r="H73" s="479">
        <f t="shared" si="9"/>
        <v>0</v>
      </c>
      <c r="I73" s="479">
        <f t="shared" si="10"/>
        <v>0</v>
      </c>
      <c r="J73" s="479">
        <f t="shared" si="11"/>
        <v>0</v>
      </c>
      <c r="K73" s="479">
        <f t="shared" si="12"/>
        <v>0</v>
      </c>
      <c r="L73" s="479">
        <f t="shared" si="13"/>
        <v>0</v>
      </c>
      <c r="M73" s="293"/>
    </row>
    <row r="74" spans="1:13" ht="12.75" outlineLevel="1">
      <c r="A74" s="293"/>
      <c r="B74" s="293"/>
      <c r="C74" s="293"/>
      <c r="D74" s="293"/>
      <c r="E74" s="294"/>
      <c r="F74" s="479">
        <f t="shared" si="7"/>
        <v>0</v>
      </c>
      <c r="G74" s="479">
        <f t="shared" si="8"/>
        <v>0</v>
      </c>
      <c r="H74" s="479">
        <f t="shared" si="9"/>
        <v>0</v>
      </c>
      <c r="I74" s="479">
        <f t="shared" si="10"/>
        <v>0</v>
      </c>
      <c r="J74" s="479">
        <f t="shared" si="11"/>
        <v>0</v>
      </c>
      <c r="K74" s="479">
        <f t="shared" si="12"/>
        <v>0</v>
      </c>
      <c r="L74" s="479">
        <f t="shared" si="13"/>
        <v>0</v>
      </c>
      <c r="M74" s="293"/>
    </row>
    <row r="75" spans="1:13" ht="12.75" outlineLevel="1">
      <c r="A75" s="293"/>
      <c r="B75" s="293"/>
      <c r="C75" s="293"/>
      <c r="D75" s="293"/>
      <c r="E75" s="294"/>
      <c r="F75" s="479">
        <f t="shared" si="7"/>
        <v>0</v>
      </c>
      <c r="G75" s="479">
        <f t="shared" si="8"/>
        <v>0</v>
      </c>
      <c r="H75" s="479">
        <f t="shared" si="9"/>
        <v>0</v>
      </c>
      <c r="I75" s="479">
        <f t="shared" si="10"/>
        <v>0</v>
      </c>
      <c r="J75" s="479">
        <f t="shared" si="11"/>
        <v>0</v>
      </c>
      <c r="K75" s="479">
        <f t="shared" si="12"/>
        <v>0</v>
      </c>
      <c r="L75" s="479">
        <f t="shared" si="13"/>
        <v>0</v>
      </c>
      <c r="M75" s="293"/>
    </row>
    <row r="76" spans="1:13" ht="12.75" outlineLevel="1">
      <c r="A76" s="293"/>
      <c r="B76" s="293"/>
      <c r="C76" s="293"/>
      <c r="D76" s="293"/>
      <c r="E76" s="294"/>
      <c r="F76" s="479">
        <f t="shared" si="7"/>
        <v>0</v>
      </c>
      <c r="G76" s="479">
        <f t="shared" si="8"/>
        <v>0</v>
      </c>
      <c r="H76" s="479">
        <f t="shared" si="9"/>
        <v>0</v>
      </c>
      <c r="I76" s="479">
        <f t="shared" si="10"/>
        <v>0</v>
      </c>
      <c r="J76" s="479">
        <f t="shared" si="11"/>
        <v>0</v>
      </c>
      <c r="K76" s="479">
        <f t="shared" si="12"/>
        <v>0</v>
      </c>
      <c r="L76" s="479">
        <f t="shared" si="13"/>
        <v>0</v>
      </c>
      <c r="M76" s="293"/>
    </row>
    <row r="77" spans="1:13" ht="12.75" outlineLevel="1">
      <c r="A77" s="293"/>
      <c r="B77" s="293"/>
      <c r="C77" s="293"/>
      <c r="D77" s="293"/>
      <c r="E77" s="294"/>
      <c r="F77" s="479">
        <f t="shared" si="7"/>
        <v>0</v>
      </c>
      <c r="G77" s="479">
        <f t="shared" si="8"/>
        <v>0</v>
      </c>
      <c r="H77" s="479">
        <f t="shared" si="9"/>
        <v>0</v>
      </c>
      <c r="I77" s="479">
        <f t="shared" si="10"/>
        <v>0</v>
      </c>
      <c r="J77" s="479">
        <f t="shared" si="11"/>
        <v>0</v>
      </c>
      <c r="K77" s="479">
        <f t="shared" si="12"/>
        <v>0</v>
      </c>
      <c r="L77" s="479">
        <f t="shared" si="13"/>
        <v>0</v>
      </c>
      <c r="M77" s="293"/>
    </row>
    <row r="78" spans="1:13" ht="12.75" outlineLevel="1">
      <c r="A78" s="293"/>
      <c r="B78" s="293"/>
      <c r="C78" s="293"/>
      <c r="D78" s="293"/>
      <c r="E78" s="294"/>
      <c r="F78" s="479">
        <f t="shared" si="7"/>
        <v>0</v>
      </c>
      <c r="G78" s="479">
        <f t="shared" si="8"/>
        <v>0</v>
      </c>
      <c r="H78" s="479">
        <f t="shared" si="9"/>
        <v>0</v>
      </c>
      <c r="I78" s="479">
        <f t="shared" si="10"/>
        <v>0</v>
      </c>
      <c r="J78" s="479">
        <f t="shared" si="11"/>
        <v>0</v>
      </c>
      <c r="K78" s="479">
        <f t="shared" si="12"/>
        <v>0</v>
      </c>
      <c r="L78" s="479">
        <f t="shared" si="13"/>
        <v>0</v>
      </c>
      <c r="M78" s="293"/>
    </row>
    <row r="79" spans="1:13" ht="12.75" outlineLevel="1">
      <c r="A79" s="293"/>
      <c r="B79" s="293"/>
      <c r="C79" s="293"/>
      <c r="D79" s="293"/>
      <c r="E79" s="294"/>
      <c r="F79" s="479">
        <f t="shared" si="7"/>
        <v>0</v>
      </c>
      <c r="G79" s="479">
        <f t="shared" si="8"/>
        <v>0</v>
      </c>
      <c r="H79" s="479">
        <f t="shared" si="9"/>
        <v>0</v>
      </c>
      <c r="I79" s="479">
        <f t="shared" si="10"/>
        <v>0</v>
      </c>
      <c r="J79" s="479">
        <f t="shared" si="11"/>
        <v>0</v>
      </c>
      <c r="K79" s="479">
        <f t="shared" si="12"/>
        <v>0</v>
      </c>
      <c r="L79" s="479">
        <f t="shared" si="13"/>
        <v>0</v>
      </c>
      <c r="M79" s="293"/>
    </row>
    <row r="80" spans="1:13" ht="12.75" outlineLevel="1">
      <c r="A80" s="293"/>
      <c r="B80" s="293"/>
      <c r="C80" s="293"/>
      <c r="D80" s="293"/>
      <c r="E80" s="294"/>
      <c r="F80" s="479">
        <f t="shared" si="7"/>
        <v>0</v>
      </c>
      <c r="G80" s="479">
        <f t="shared" si="8"/>
        <v>0</v>
      </c>
      <c r="H80" s="479">
        <f t="shared" si="9"/>
        <v>0</v>
      </c>
      <c r="I80" s="479">
        <f t="shared" si="10"/>
        <v>0</v>
      </c>
      <c r="J80" s="479">
        <f t="shared" si="11"/>
        <v>0</v>
      </c>
      <c r="K80" s="479">
        <f t="shared" si="12"/>
        <v>0</v>
      </c>
      <c r="L80" s="479">
        <f t="shared" si="13"/>
        <v>0</v>
      </c>
      <c r="M80" s="293"/>
    </row>
    <row r="81" spans="1:13" ht="12.75" outlineLevel="1">
      <c r="A81" s="293"/>
      <c r="B81" s="293"/>
      <c r="C81" s="293"/>
      <c r="D81" s="293"/>
      <c r="E81" s="294"/>
      <c r="F81" s="479">
        <f t="shared" si="7"/>
        <v>0</v>
      </c>
      <c r="G81" s="479">
        <f t="shared" si="8"/>
        <v>0</v>
      </c>
      <c r="H81" s="479">
        <f t="shared" si="9"/>
        <v>0</v>
      </c>
      <c r="I81" s="479">
        <f t="shared" si="10"/>
        <v>0</v>
      </c>
      <c r="J81" s="479">
        <f t="shared" si="11"/>
        <v>0</v>
      </c>
      <c r="K81" s="479">
        <f t="shared" si="12"/>
        <v>0</v>
      </c>
      <c r="L81" s="479">
        <f t="shared" si="13"/>
        <v>0</v>
      </c>
      <c r="M81" s="293"/>
    </row>
    <row r="82" spans="1:13" ht="12.75" outlineLevel="1">
      <c r="A82" s="293"/>
      <c r="B82" s="293"/>
      <c r="C82" s="293"/>
      <c r="D82" s="293"/>
      <c r="E82" s="294"/>
      <c r="F82" s="479">
        <f t="shared" si="7"/>
        <v>0</v>
      </c>
      <c r="G82" s="479">
        <f t="shared" si="8"/>
        <v>0</v>
      </c>
      <c r="H82" s="479">
        <f t="shared" si="9"/>
        <v>0</v>
      </c>
      <c r="I82" s="479">
        <f t="shared" si="10"/>
        <v>0</v>
      </c>
      <c r="J82" s="479">
        <f t="shared" si="11"/>
        <v>0</v>
      </c>
      <c r="K82" s="479">
        <f t="shared" si="12"/>
        <v>0</v>
      </c>
      <c r="L82" s="479">
        <f t="shared" si="13"/>
        <v>0</v>
      </c>
      <c r="M82" s="293"/>
    </row>
    <row r="83" spans="1:13" ht="12.75" outlineLevel="1">
      <c r="A83" s="293"/>
      <c r="B83" s="293"/>
      <c r="C83" s="293"/>
      <c r="D83" s="293"/>
      <c r="E83" s="294"/>
      <c r="F83" s="479">
        <f t="shared" si="7"/>
        <v>0</v>
      </c>
      <c r="G83" s="479">
        <f t="shared" si="8"/>
        <v>0</v>
      </c>
      <c r="H83" s="479">
        <f t="shared" si="9"/>
        <v>0</v>
      </c>
      <c r="I83" s="479">
        <f t="shared" si="10"/>
        <v>0</v>
      </c>
      <c r="J83" s="479">
        <f t="shared" si="11"/>
        <v>0</v>
      </c>
      <c r="K83" s="479">
        <f t="shared" si="12"/>
        <v>0</v>
      </c>
      <c r="L83" s="479">
        <f t="shared" si="13"/>
        <v>0</v>
      </c>
      <c r="M83" s="293"/>
    </row>
    <row r="84" spans="1:13" ht="12.75" outlineLevel="1">
      <c r="A84" s="293"/>
      <c r="B84" s="293"/>
      <c r="C84" s="293"/>
      <c r="D84" s="293"/>
      <c r="E84" s="294"/>
      <c r="F84" s="479">
        <f t="shared" si="7"/>
        <v>0</v>
      </c>
      <c r="G84" s="479">
        <f t="shared" si="8"/>
        <v>0</v>
      </c>
      <c r="H84" s="479">
        <f t="shared" si="9"/>
        <v>0</v>
      </c>
      <c r="I84" s="479">
        <f t="shared" si="10"/>
        <v>0</v>
      </c>
      <c r="J84" s="479">
        <f t="shared" si="11"/>
        <v>0</v>
      </c>
      <c r="K84" s="479">
        <f t="shared" si="12"/>
        <v>0</v>
      </c>
      <c r="L84" s="479">
        <f t="shared" si="13"/>
        <v>0</v>
      </c>
      <c r="M84" s="293"/>
    </row>
    <row r="85" spans="1:13" ht="12.75" outlineLevel="1">
      <c r="A85" s="293"/>
      <c r="B85" s="293"/>
      <c r="C85" s="293"/>
      <c r="D85" s="293"/>
      <c r="E85" s="294"/>
      <c r="F85" s="479">
        <f t="shared" si="7"/>
        <v>0</v>
      </c>
      <c r="G85" s="479">
        <f t="shared" si="8"/>
        <v>0</v>
      </c>
      <c r="H85" s="479">
        <f t="shared" si="9"/>
        <v>0</v>
      </c>
      <c r="I85" s="479">
        <f t="shared" si="10"/>
        <v>0</v>
      </c>
      <c r="J85" s="479">
        <f t="shared" si="11"/>
        <v>0</v>
      </c>
      <c r="K85" s="479">
        <f t="shared" si="12"/>
        <v>0</v>
      </c>
      <c r="L85" s="479">
        <f t="shared" si="13"/>
        <v>0</v>
      </c>
      <c r="M85" s="293"/>
    </row>
    <row r="86" spans="1:13" ht="12.75" outlineLevel="1">
      <c r="A86" s="293"/>
      <c r="B86" s="293"/>
      <c r="C86" s="293"/>
      <c r="D86" s="293"/>
      <c r="E86" s="294"/>
      <c r="F86" s="479">
        <f t="shared" si="7"/>
        <v>0</v>
      </c>
      <c r="G86" s="479">
        <f t="shared" si="8"/>
        <v>0</v>
      </c>
      <c r="H86" s="479">
        <f t="shared" si="9"/>
        <v>0</v>
      </c>
      <c r="I86" s="479">
        <f t="shared" si="10"/>
        <v>0</v>
      </c>
      <c r="J86" s="479">
        <f t="shared" si="11"/>
        <v>0</v>
      </c>
      <c r="K86" s="479">
        <f t="shared" si="12"/>
        <v>0</v>
      </c>
      <c r="L86" s="479">
        <f t="shared" si="13"/>
        <v>0</v>
      </c>
      <c r="M86" s="293"/>
    </row>
    <row r="87" spans="1:13" ht="12.75" outlineLevel="1">
      <c r="A87" s="293"/>
      <c r="B87" s="293"/>
      <c r="C87" s="293"/>
      <c r="D87" s="293"/>
      <c r="E87" s="294"/>
      <c r="F87" s="479">
        <f t="shared" si="7"/>
        <v>0</v>
      </c>
      <c r="G87" s="479">
        <f t="shared" si="8"/>
        <v>0</v>
      </c>
      <c r="H87" s="479">
        <f t="shared" si="9"/>
        <v>0</v>
      </c>
      <c r="I87" s="479">
        <f t="shared" si="10"/>
        <v>0</v>
      </c>
      <c r="J87" s="479">
        <f t="shared" si="11"/>
        <v>0</v>
      </c>
      <c r="K87" s="479">
        <f t="shared" si="12"/>
        <v>0</v>
      </c>
      <c r="L87" s="479">
        <f t="shared" si="13"/>
        <v>0</v>
      </c>
      <c r="M87" s="293"/>
    </row>
    <row r="88" spans="1:13" ht="12.75" outlineLevel="1">
      <c r="A88" s="293"/>
      <c r="B88" s="293"/>
      <c r="C88" s="293"/>
      <c r="D88" s="293"/>
      <c r="E88" s="294"/>
      <c r="F88" s="479">
        <f t="shared" si="7"/>
        <v>0</v>
      </c>
      <c r="G88" s="479">
        <f t="shared" si="8"/>
        <v>0</v>
      </c>
      <c r="H88" s="479">
        <f t="shared" si="9"/>
        <v>0</v>
      </c>
      <c r="I88" s="479">
        <f t="shared" si="10"/>
        <v>0</v>
      </c>
      <c r="J88" s="479">
        <f t="shared" si="11"/>
        <v>0</v>
      </c>
      <c r="K88" s="479">
        <f t="shared" si="12"/>
        <v>0</v>
      </c>
      <c r="L88" s="479">
        <f t="shared" si="13"/>
        <v>0</v>
      </c>
      <c r="M88" s="293"/>
    </row>
    <row r="89" spans="1:13" ht="12.75" outlineLevel="1">
      <c r="A89" s="293"/>
      <c r="B89" s="293"/>
      <c r="C89" s="293"/>
      <c r="D89" s="293"/>
      <c r="E89" s="294"/>
      <c r="F89" s="479">
        <f t="shared" si="7"/>
        <v>0</v>
      </c>
      <c r="G89" s="479">
        <f t="shared" si="8"/>
        <v>0</v>
      </c>
      <c r="H89" s="479">
        <f t="shared" si="9"/>
        <v>0</v>
      </c>
      <c r="I89" s="479">
        <f t="shared" si="10"/>
        <v>0</v>
      </c>
      <c r="J89" s="479">
        <f t="shared" si="11"/>
        <v>0</v>
      </c>
      <c r="K89" s="479">
        <f t="shared" si="12"/>
        <v>0</v>
      </c>
      <c r="L89" s="479">
        <f t="shared" si="13"/>
        <v>0</v>
      </c>
      <c r="M89" s="293"/>
    </row>
    <row r="90" spans="1:13" ht="12.75" outlineLevel="1">
      <c r="A90" s="293"/>
      <c r="B90" s="293"/>
      <c r="C90" s="293"/>
      <c r="D90" s="293"/>
      <c r="E90" s="294"/>
      <c r="F90" s="479">
        <f t="shared" si="7"/>
        <v>0</v>
      </c>
      <c r="G90" s="479">
        <f t="shared" si="8"/>
        <v>0</v>
      </c>
      <c r="H90" s="479">
        <f t="shared" si="9"/>
        <v>0</v>
      </c>
      <c r="I90" s="479">
        <f t="shared" si="10"/>
        <v>0</v>
      </c>
      <c r="J90" s="479">
        <f t="shared" si="11"/>
        <v>0</v>
      </c>
      <c r="K90" s="479">
        <f t="shared" si="12"/>
        <v>0</v>
      </c>
      <c r="L90" s="479">
        <f t="shared" si="13"/>
        <v>0</v>
      </c>
      <c r="M90" s="293"/>
    </row>
    <row r="91" spans="1:13" ht="12.75" outlineLevel="1">
      <c r="A91" s="293"/>
      <c r="B91" s="293"/>
      <c r="C91" s="293"/>
      <c r="D91" s="293"/>
      <c r="E91" s="294"/>
      <c r="F91" s="479">
        <f t="shared" si="7"/>
        <v>0</v>
      </c>
      <c r="G91" s="479">
        <f t="shared" si="8"/>
        <v>0</v>
      </c>
      <c r="H91" s="479">
        <f t="shared" si="9"/>
        <v>0</v>
      </c>
      <c r="I91" s="479">
        <f t="shared" si="10"/>
        <v>0</v>
      </c>
      <c r="J91" s="479">
        <f t="shared" si="11"/>
        <v>0</v>
      </c>
      <c r="K91" s="479">
        <f t="shared" si="12"/>
        <v>0</v>
      </c>
      <c r="L91" s="479">
        <f t="shared" si="13"/>
        <v>0</v>
      </c>
      <c r="M91" s="293"/>
    </row>
    <row r="92" spans="1:13" ht="12.75" outlineLevel="1">
      <c r="A92" s="293"/>
      <c r="B92" s="293"/>
      <c r="C92" s="293"/>
      <c r="D92" s="293"/>
      <c r="E92" s="294"/>
      <c r="F92" s="479">
        <f t="shared" si="7"/>
        <v>0</v>
      </c>
      <c r="G92" s="479">
        <f t="shared" si="8"/>
        <v>0</v>
      </c>
      <c r="H92" s="479">
        <f t="shared" si="9"/>
        <v>0</v>
      </c>
      <c r="I92" s="479">
        <f t="shared" si="10"/>
        <v>0</v>
      </c>
      <c r="J92" s="479">
        <f t="shared" si="11"/>
        <v>0</v>
      </c>
      <c r="K92" s="479">
        <f t="shared" si="12"/>
        <v>0</v>
      </c>
      <c r="L92" s="479">
        <f t="shared" si="13"/>
        <v>0</v>
      </c>
      <c r="M92" s="293"/>
    </row>
    <row r="93" spans="1:13" ht="12.75" outlineLevel="1">
      <c r="A93" s="293"/>
      <c r="B93" s="293"/>
      <c r="C93" s="293"/>
      <c r="D93" s="293"/>
      <c r="E93" s="294"/>
      <c r="F93" s="479">
        <f t="shared" si="7"/>
        <v>0</v>
      </c>
      <c r="G93" s="479">
        <f t="shared" si="8"/>
        <v>0</v>
      </c>
      <c r="H93" s="479">
        <f t="shared" si="9"/>
        <v>0</v>
      </c>
      <c r="I93" s="479">
        <f t="shared" si="10"/>
        <v>0</v>
      </c>
      <c r="J93" s="479">
        <f t="shared" si="11"/>
        <v>0</v>
      </c>
      <c r="K93" s="479">
        <f t="shared" si="12"/>
        <v>0</v>
      </c>
      <c r="L93" s="479">
        <f t="shared" si="13"/>
        <v>0</v>
      </c>
      <c r="M93" s="293"/>
    </row>
    <row r="94" spans="1:13" ht="12.75" outlineLevel="1">
      <c r="A94" s="293"/>
      <c r="B94" s="293"/>
      <c r="C94" s="293"/>
      <c r="D94" s="293"/>
      <c r="E94" s="294"/>
      <c r="F94" s="479">
        <f t="shared" si="7"/>
        <v>0</v>
      </c>
      <c r="G94" s="479">
        <f t="shared" si="8"/>
        <v>0</v>
      </c>
      <c r="H94" s="479">
        <f t="shared" si="9"/>
        <v>0</v>
      </c>
      <c r="I94" s="479">
        <f t="shared" si="10"/>
        <v>0</v>
      </c>
      <c r="J94" s="479">
        <f t="shared" si="11"/>
        <v>0</v>
      </c>
      <c r="K94" s="479">
        <f t="shared" si="12"/>
        <v>0</v>
      </c>
      <c r="L94" s="479">
        <f t="shared" si="13"/>
        <v>0</v>
      </c>
      <c r="M94" s="293"/>
    </row>
    <row r="95" spans="1:13" ht="12.75" outlineLevel="1">
      <c r="A95" s="293"/>
      <c r="B95" s="293"/>
      <c r="C95" s="293"/>
      <c r="D95" s="293"/>
      <c r="E95" s="294"/>
      <c r="F95" s="479">
        <f t="shared" si="7"/>
        <v>0</v>
      </c>
      <c r="G95" s="479">
        <f t="shared" si="8"/>
        <v>0</v>
      </c>
      <c r="H95" s="479">
        <f t="shared" si="9"/>
        <v>0</v>
      </c>
      <c r="I95" s="479">
        <f t="shared" si="10"/>
        <v>0</v>
      </c>
      <c r="J95" s="479">
        <f t="shared" si="11"/>
        <v>0</v>
      </c>
      <c r="K95" s="479">
        <f t="shared" si="12"/>
        <v>0</v>
      </c>
      <c r="L95" s="479">
        <f t="shared" si="13"/>
        <v>0</v>
      </c>
      <c r="M95" s="293"/>
    </row>
    <row r="96" spans="1:13" ht="12.75" outlineLevel="1">
      <c r="A96" s="293"/>
      <c r="B96" s="293"/>
      <c r="C96" s="293"/>
      <c r="D96" s="293"/>
      <c r="E96" s="294"/>
      <c r="F96" s="479">
        <f t="shared" si="7"/>
        <v>0</v>
      </c>
      <c r="G96" s="479">
        <f t="shared" si="8"/>
        <v>0</v>
      </c>
      <c r="H96" s="479">
        <f t="shared" si="9"/>
        <v>0</v>
      </c>
      <c r="I96" s="479">
        <f t="shared" si="10"/>
        <v>0</v>
      </c>
      <c r="J96" s="479">
        <f t="shared" si="11"/>
        <v>0</v>
      </c>
      <c r="K96" s="479">
        <f t="shared" si="12"/>
        <v>0</v>
      </c>
      <c r="L96" s="479">
        <f t="shared" si="13"/>
        <v>0</v>
      </c>
      <c r="M96" s="293"/>
    </row>
    <row r="97" spans="1:13" ht="12.75" outlineLevel="1">
      <c r="A97" s="293"/>
      <c r="B97" s="293"/>
      <c r="C97" s="293"/>
      <c r="D97" s="293"/>
      <c r="E97" s="294"/>
      <c r="F97" s="479">
        <f t="shared" si="7"/>
        <v>0</v>
      </c>
      <c r="G97" s="479">
        <f t="shared" si="8"/>
        <v>0</v>
      </c>
      <c r="H97" s="479">
        <f t="shared" si="9"/>
        <v>0</v>
      </c>
      <c r="I97" s="479">
        <f t="shared" si="10"/>
        <v>0</v>
      </c>
      <c r="J97" s="479">
        <f t="shared" si="11"/>
        <v>0</v>
      </c>
      <c r="K97" s="479">
        <f t="shared" si="12"/>
        <v>0</v>
      </c>
      <c r="L97" s="479">
        <f t="shared" si="13"/>
        <v>0</v>
      </c>
      <c r="M97" s="293"/>
    </row>
    <row r="98" spans="1:13" ht="12.75" outlineLevel="1">
      <c r="A98" s="293"/>
      <c r="B98" s="293"/>
      <c r="C98" s="293"/>
      <c r="D98" s="293"/>
      <c r="E98" s="294"/>
      <c r="F98" s="479">
        <f t="shared" si="7"/>
        <v>0</v>
      </c>
      <c r="G98" s="479">
        <f t="shared" si="8"/>
        <v>0</v>
      </c>
      <c r="H98" s="479">
        <f t="shared" si="9"/>
        <v>0</v>
      </c>
      <c r="I98" s="479">
        <f t="shared" si="10"/>
        <v>0</v>
      </c>
      <c r="J98" s="479">
        <f t="shared" si="11"/>
        <v>0</v>
      </c>
      <c r="K98" s="479">
        <f t="shared" si="12"/>
        <v>0</v>
      </c>
      <c r="L98" s="479">
        <f t="shared" si="13"/>
        <v>0</v>
      </c>
      <c r="M98" s="293"/>
    </row>
    <row r="99" spans="1:13" ht="12.75" outlineLevel="1">
      <c r="A99" s="293"/>
      <c r="B99" s="293"/>
      <c r="C99" s="293"/>
      <c r="D99" s="293"/>
      <c r="E99" s="294"/>
      <c r="F99" s="479">
        <f t="shared" si="7"/>
        <v>0</v>
      </c>
      <c r="G99" s="479">
        <f t="shared" si="8"/>
        <v>0</v>
      </c>
      <c r="H99" s="479">
        <f t="shared" si="9"/>
        <v>0</v>
      </c>
      <c r="I99" s="479">
        <f t="shared" si="10"/>
        <v>0</v>
      </c>
      <c r="J99" s="479">
        <f t="shared" si="11"/>
        <v>0</v>
      </c>
      <c r="K99" s="479">
        <f t="shared" si="12"/>
        <v>0</v>
      </c>
      <c r="L99" s="479">
        <f t="shared" si="13"/>
        <v>0</v>
      </c>
      <c r="M99" s="293"/>
    </row>
    <row r="100" spans="1:13" ht="12.75" outlineLevel="1">
      <c r="A100" s="293"/>
      <c r="B100" s="293"/>
      <c r="C100" s="293"/>
      <c r="D100" s="293"/>
      <c r="E100" s="294"/>
      <c r="F100" s="479">
        <f t="shared" si="7"/>
        <v>0</v>
      </c>
      <c r="G100" s="479">
        <f t="shared" si="8"/>
        <v>0</v>
      </c>
      <c r="H100" s="479">
        <f t="shared" si="9"/>
        <v>0</v>
      </c>
      <c r="I100" s="479">
        <f t="shared" si="10"/>
        <v>0</v>
      </c>
      <c r="J100" s="479">
        <f t="shared" si="11"/>
        <v>0</v>
      </c>
      <c r="K100" s="479">
        <f t="shared" si="12"/>
        <v>0</v>
      </c>
      <c r="L100" s="479">
        <f t="shared" si="13"/>
        <v>0</v>
      </c>
      <c r="M100" s="293"/>
    </row>
    <row r="101" spans="1:13" ht="12.75" outlineLevel="1">
      <c r="A101" s="293"/>
      <c r="B101" s="293"/>
      <c r="C101" s="293"/>
      <c r="D101" s="293"/>
      <c r="E101" s="294"/>
      <c r="F101" s="479">
        <f t="shared" si="7"/>
        <v>0</v>
      </c>
      <c r="G101" s="479">
        <f t="shared" si="8"/>
        <v>0</v>
      </c>
      <c r="H101" s="479">
        <f t="shared" si="9"/>
        <v>0</v>
      </c>
      <c r="I101" s="479">
        <f t="shared" si="10"/>
        <v>0</v>
      </c>
      <c r="J101" s="479">
        <f t="shared" si="11"/>
        <v>0</v>
      </c>
      <c r="K101" s="479">
        <f t="shared" si="12"/>
        <v>0</v>
      </c>
      <c r="L101" s="479">
        <f t="shared" si="13"/>
        <v>0</v>
      </c>
      <c r="M101" s="293"/>
    </row>
    <row r="102" spans="1:13" ht="12.75" outlineLevel="1">
      <c r="A102" s="293"/>
      <c r="B102" s="293"/>
      <c r="C102" s="293"/>
      <c r="D102" s="293"/>
      <c r="E102" s="294"/>
      <c r="F102" s="479">
        <f t="shared" si="7"/>
        <v>0</v>
      </c>
      <c r="G102" s="479">
        <f t="shared" si="8"/>
        <v>0</v>
      </c>
      <c r="H102" s="479">
        <f t="shared" si="9"/>
        <v>0</v>
      </c>
      <c r="I102" s="479">
        <f t="shared" si="10"/>
        <v>0</v>
      </c>
      <c r="J102" s="479">
        <f t="shared" si="11"/>
        <v>0</v>
      </c>
      <c r="K102" s="479">
        <f t="shared" si="12"/>
        <v>0</v>
      </c>
      <c r="L102" s="479">
        <f t="shared" si="13"/>
        <v>0</v>
      </c>
      <c r="M102" s="293"/>
    </row>
    <row r="103" spans="1:13" ht="12.75" outlineLevel="1">
      <c r="A103" s="293"/>
      <c r="B103" s="293"/>
      <c r="C103" s="293"/>
      <c r="D103" s="293"/>
      <c r="E103" s="294"/>
      <c r="F103" s="479">
        <f t="shared" si="7"/>
        <v>0</v>
      </c>
      <c r="G103" s="479">
        <f t="shared" si="8"/>
        <v>0</v>
      </c>
      <c r="H103" s="479">
        <f t="shared" si="9"/>
        <v>0</v>
      </c>
      <c r="I103" s="479">
        <f t="shared" si="10"/>
        <v>0</v>
      </c>
      <c r="J103" s="479">
        <f t="shared" si="11"/>
        <v>0</v>
      </c>
      <c r="K103" s="479">
        <f t="shared" si="12"/>
        <v>0</v>
      </c>
      <c r="L103" s="479">
        <f t="shared" si="13"/>
        <v>0</v>
      </c>
      <c r="M103" s="293"/>
    </row>
    <row r="104" spans="1:13" ht="12.75" outlineLevel="1">
      <c r="A104" s="293"/>
      <c r="B104" s="293"/>
      <c r="C104" s="293"/>
      <c r="D104" s="293"/>
      <c r="E104" s="294"/>
      <c r="F104" s="479">
        <f t="shared" si="7"/>
        <v>0</v>
      </c>
      <c r="G104" s="479">
        <f t="shared" si="8"/>
        <v>0</v>
      </c>
      <c r="H104" s="479">
        <f t="shared" si="9"/>
        <v>0</v>
      </c>
      <c r="I104" s="479">
        <f t="shared" si="10"/>
        <v>0</v>
      </c>
      <c r="J104" s="479">
        <f t="shared" si="11"/>
        <v>0</v>
      </c>
      <c r="K104" s="479">
        <f t="shared" si="12"/>
        <v>0</v>
      </c>
      <c r="L104" s="479">
        <f t="shared" si="13"/>
        <v>0</v>
      </c>
      <c r="M104" s="293"/>
    </row>
    <row r="105" spans="1:13" ht="12.75" outlineLevel="1">
      <c r="A105" s="293"/>
      <c r="B105" s="293"/>
      <c r="C105" s="293"/>
      <c r="D105" s="293"/>
      <c r="E105" s="294"/>
      <c r="F105" s="479">
        <f t="shared" si="7"/>
        <v>0</v>
      </c>
      <c r="G105" s="479">
        <f t="shared" si="8"/>
        <v>0</v>
      </c>
      <c r="H105" s="479">
        <f t="shared" si="9"/>
        <v>0</v>
      </c>
      <c r="I105" s="479">
        <f t="shared" si="10"/>
        <v>0</v>
      </c>
      <c r="J105" s="479">
        <f t="shared" si="11"/>
        <v>0</v>
      </c>
      <c r="K105" s="479">
        <f t="shared" si="12"/>
        <v>0</v>
      </c>
      <c r="L105" s="479">
        <f t="shared" si="13"/>
        <v>0</v>
      </c>
      <c r="M105" s="293"/>
    </row>
    <row r="106" spans="1:13" ht="12.75" outlineLevel="1">
      <c r="A106" s="293"/>
      <c r="B106" s="293"/>
      <c r="C106" s="293"/>
      <c r="D106" s="293"/>
      <c r="E106" s="294"/>
      <c r="F106" s="479">
        <f t="shared" si="7"/>
        <v>0</v>
      </c>
      <c r="G106" s="479">
        <f t="shared" si="8"/>
        <v>0</v>
      </c>
      <c r="H106" s="479">
        <f t="shared" si="9"/>
        <v>0</v>
      </c>
      <c r="I106" s="479">
        <f t="shared" si="10"/>
        <v>0</v>
      </c>
      <c r="J106" s="479">
        <f t="shared" si="11"/>
        <v>0</v>
      </c>
      <c r="K106" s="479">
        <f t="shared" si="12"/>
        <v>0</v>
      </c>
      <c r="L106" s="479">
        <f t="shared" si="13"/>
        <v>0</v>
      </c>
      <c r="M106" s="293"/>
    </row>
    <row r="107" spans="1:13" ht="12.75" outlineLevel="1">
      <c r="A107" s="293"/>
      <c r="B107" s="293"/>
      <c r="C107" s="293"/>
      <c r="D107" s="293"/>
      <c r="E107" s="294"/>
      <c r="F107" s="479">
        <f t="shared" si="7"/>
        <v>0</v>
      </c>
      <c r="G107" s="479">
        <f t="shared" si="8"/>
        <v>0</v>
      </c>
      <c r="H107" s="479">
        <f t="shared" si="9"/>
        <v>0</v>
      </c>
      <c r="I107" s="479">
        <f t="shared" si="10"/>
        <v>0</v>
      </c>
      <c r="J107" s="479">
        <f t="shared" si="11"/>
        <v>0</v>
      </c>
      <c r="K107" s="479">
        <f t="shared" si="12"/>
        <v>0</v>
      </c>
      <c r="L107" s="479">
        <f t="shared" si="13"/>
        <v>0</v>
      </c>
      <c r="M107" s="293"/>
    </row>
    <row r="108" spans="1:13" ht="12.75" outlineLevel="1">
      <c r="A108" s="293"/>
      <c r="B108" s="293"/>
      <c r="C108" s="293"/>
      <c r="D108" s="293"/>
      <c r="E108" s="294"/>
      <c r="F108" s="479">
        <f t="shared" si="7"/>
        <v>0</v>
      </c>
      <c r="G108" s="479">
        <f t="shared" si="8"/>
        <v>0</v>
      </c>
      <c r="H108" s="479">
        <f t="shared" si="9"/>
        <v>0</v>
      </c>
      <c r="I108" s="479">
        <f t="shared" si="10"/>
        <v>0</v>
      </c>
      <c r="J108" s="479">
        <f t="shared" si="11"/>
        <v>0</v>
      </c>
      <c r="K108" s="479">
        <f t="shared" si="12"/>
        <v>0</v>
      </c>
      <c r="L108" s="479">
        <f t="shared" si="13"/>
        <v>0</v>
      </c>
      <c r="M108" s="293"/>
    </row>
    <row r="109" spans="1:13" ht="12.75" outlineLevel="1">
      <c r="A109" s="293"/>
      <c r="B109" s="293"/>
      <c r="C109" s="293"/>
      <c r="D109" s="293"/>
      <c r="E109" s="294"/>
      <c r="F109" s="479">
        <f t="shared" si="7"/>
        <v>0</v>
      </c>
      <c r="G109" s="479">
        <f t="shared" si="8"/>
        <v>0</v>
      </c>
      <c r="H109" s="479">
        <f t="shared" si="9"/>
        <v>0</v>
      </c>
      <c r="I109" s="479">
        <f t="shared" si="10"/>
        <v>0</v>
      </c>
      <c r="J109" s="479">
        <f t="shared" si="11"/>
        <v>0</v>
      </c>
      <c r="K109" s="479">
        <f t="shared" si="12"/>
        <v>0</v>
      </c>
      <c r="L109" s="479">
        <f t="shared" si="13"/>
        <v>0</v>
      </c>
      <c r="M109" s="293"/>
    </row>
    <row r="110" spans="1:13" ht="12.75" outlineLevel="1">
      <c r="A110" s="293"/>
      <c r="B110" s="293"/>
      <c r="C110" s="293"/>
      <c r="D110" s="293"/>
      <c r="E110" s="294"/>
      <c r="F110" s="479">
        <f t="shared" si="7"/>
        <v>0</v>
      </c>
      <c r="G110" s="479">
        <f t="shared" si="8"/>
        <v>0</v>
      </c>
      <c r="H110" s="479">
        <f t="shared" si="9"/>
        <v>0</v>
      </c>
      <c r="I110" s="479">
        <f t="shared" si="10"/>
        <v>0</v>
      </c>
      <c r="J110" s="479">
        <f t="shared" si="11"/>
        <v>0</v>
      </c>
      <c r="K110" s="479">
        <f t="shared" si="12"/>
        <v>0</v>
      </c>
      <c r="L110" s="479">
        <f t="shared" si="13"/>
        <v>0</v>
      </c>
      <c r="M110" s="293"/>
    </row>
    <row r="111" spans="1:13" ht="12.75" outlineLevel="1">
      <c r="A111" s="293"/>
      <c r="B111" s="293"/>
      <c r="C111" s="293"/>
      <c r="D111" s="293"/>
      <c r="E111" s="294"/>
      <c r="F111" s="479">
        <f t="shared" si="7"/>
        <v>0</v>
      </c>
      <c r="G111" s="479">
        <f t="shared" si="8"/>
        <v>0</v>
      </c>
      <c r="H111" s="479">
        <f t="shared" si="9"/>
        <v>0</v>
      </c>
      <c r="I111" s="479">
        <f t="shared" si="10"/>
        <v>0</v>
      </c>
      <c r="J111" s="479">
        <f t="shared" si="11"/>
        <v>0</v>
      </c>
      <c r="K111" s="479">
        <f t="shared" si="12"/>
        <v>0</v>
      </c>
      <c r="L111" s="479">
        <f t="shared" si="13"/>
        <v>0</v>
      </c>
      <c r="M111" s="293"/>
    </row>
    <row r="112" spans="1:13" ht="12.75" outlineLevel="1">
      <c r="A112" s="293"/>
      <c r="B112" s="293"/>
      <c r="C112" s="293"/>
      <c r="D112" s="293"/>
      <c r="E112" s="294"/>
      <c r="F112" s="479">
        <f t="shared" si="7"/>
        <v>0</v>
      </c>
      <c r="G112" s="479">
        <f t="shared" si="8"/>
        <v>0</v>
      </c>
      <c r="H112" s="479">
        <f t="shared" si="9"/>
        <v>0</v>
      </c>
      <c r="I112" s="479">
        <f t="shared" si="10"/>
        <v>0</v>
      </c>
      <c r="J112" s="479">
        <f t="shared" si="11"/>
        <v>0</v>
      </c>
      <c r="K112" s="479">
        <f t="shared" si="12"/>
        <v>0</v>
      </c>
      <c r="L112" s="479">
        <f t="shared" si="13"/>
        <v>0</v>
      </c>
      <c r="M112" s="293"/>
    </row>
    <row r="113" spans="1:13" ht="12.75" outlineLevel="1">
      <c r="A113" s="293"/>
      <c r="B113" s="293"/>
      <c r="C113" s="293"/>
      <c r="D113" s="293"/>
      <c r="E113" s="294"/>
      <c r="F113" s="479">
        <f t="shared" si="7"/>
        <v>0</v>
      </c>
      <c r="G113" s="479">
        <f t="shared" si="8"/>
        <v>0</v>
      </c>
      <c r="H113" s="479">
        <f t="shared" si="9"/>
        <v>0</v>
      </c>
      <c r="I113" s="479">
        <f t="shared" si="10"/>
        <v>0</v>
      </c>
      <c r="J113" s="479">
        <f t="shared" si="11"/>
        <v>0</v>
      </c>
      <c r="K113" s="479">
        <f t="shared" si="12"/>
        <v>0</v>
      </c>
      <c r="L113" s="479">
        <f t="shared" si="13"/>
        <v>0</v>
      </c>
      <c r="M113" s="293"/>
    </row>
    <row r="114" spans="1:13" ht="12.75" outlineLevel="1">
      <c r="A114" s="293"/>
      <c r="B114" s="293"/>
      <c r="C114" s="293"/>
      <c r="D114" s="293"/>
      <c r="E114" s="294"/>
      <c r="F114" s="479">
        <f t="shared" si="7"/>
        <v>0</v>
      </c>
      <c r="G114" s="479">
        <f t="shared" si="8"/>
        <v>0</v>
      </c>
      <c r="H114" s="479">
        <f t="shared" si="9"/>
        <v>0</v>
      </c>
      <c r="I114" s="479">
        <f t="shared" si="10"/>
        <v>0</v>
      </c>
      <c r="J114" s="479">
        <f t="shared" si="11"/>
        <v>0</v>
      </c>
      <c r="K114" s="479">
        <f t="shared" si="12"/>
        <v>0</v>
      </c>
      <c r="L114" s="479">
        <f t="shared" si="13"/>
        <v>0</v>
      </c>
      <c r="M114" s="293"/>
    </row>
    <row r="115" spans="1:13" ht="12.75" outlineLevel="1">
      <c r="A115" s="293"/>
      <c r="B115" s="293"/>
      <c r="C115" s="293"/>
      <c r="D115" s="293"/>
      <c r="E115" s="294"/>
      <c r="F115" s="479">
        <f t="shared" si="7"/>
        <v>0</v>
      </c>
      <c r="G115" s="479">
        <f t="shared" si="8"/>
        <v>0</v>
      </c>
      <c r="H115" s="479">
        <f t="shared" si="9"/>
        <v>0</v>
      </c>
      <c r="I115" s="479">
        <f t="shared" si="10"/>
        <v>0</v>
      </c>
      <c r="J115" s="479">
        <f t="shared" si="11"/>
        <v>0</v>
      </c>
      <c r="K115" s="479">
        <f t="shared" si="12"/>
        <v>0</v>
      </c>
      <c r="L115" s="479">
        <f t="shared" si="13"/>
        <v>0</v>
      </c>
      <c r="M115" s="293"/>
    </row>
    <row r="116" spans="1:13" ht="12.75" outlineLevel="1">
      <c r="A116" s="293"/>
      <c r="B116" s="293"/>
      <c r="C116" s="293"/>
      <c r="D116" s="293"/>
      <c r="E116" s="294"/>
      <c r="F116" s="479">
        <f t="shared" si="7"/>
        <v>0</v>
      </c>
      <c r="G116" s="479">
        <f t="shared" si="8"/>
        <v>0</v>
      </c>
      <c r="H116" s="479">
        <f t="shared" si="9"/>
        <v>0</v>
      </c>
      <c r="I116" s="479">
        <f t="shared" si="10"/>
        <v>0</v>
      </c>
      <c r="J116" s="479">
        <f t="shared" si="11"/>
        <v>0</v>
      </c>
      <c r="K116" s="479">
        <f t="shared" si="12"/>
        <v>0</v>
      </c>
      <c r="L116" s="479">
        <f t="shared" si="13"/>
        <v>0</v>
      </c>
      <c r="M116" s="293"/>
    </row>
    <row r="117" spans="1:13" ht="12.75" outlineLevel="1">
      <c r="A117" s="293"/>
      <c r="B117" s="293"/>
      <c r="C117" s="293"/>
      <c r="D117" s="293"/>
      <c r="E117" s="294"/>
      <c r="F117" s="479">
        <f t="shared" si="7"/>
        <v>0</v>
      </c>
      <c r="G117" s="479">
        <f t="shared" si="8"/>
        <v>0</v>
      </c>
      <c r="H117" s="479">
        <f t="shared" si="9"/>
        <v>0</v>
      </c>
      <c r="I117" s="479">
        <f t="shared" si="10"/>
        <v>0</v>
      </c>
      <c r="J117" s="479">
        <f t="shared" si="11"/>
        <v>0</v>
      </c>
      <c r="K117" s="479">
        <f t="shared" si="12"/>
        <v>0</v>
      </c>
      <c r="L117" s="479">
        <f t="shared" si="13"/>
        <v>0</v>
      </c>
      <c r="M117" s="293"/>
    </row>
    <row r="118" spans="1:13" ht="12.75" outlineLevel="1">
      <c r="A118" s="293"/>
      <c r="B118" s="293"/>
      <c r="C118" s="293"/>
      <c r="D118" s="293"/>
      <c r="E118" s="294"/>
      <c r="F118" s="479">
        <f t="shared" si="7"/>
        <v>0</v>
      </c>
      <c r="G118" s="479">
        <f t="shared" si="8"/>
        <v>0</v>
      </c>
      <c r="H118" s="479">
        <f t="shared" si="9"/>
        <v>0</v>
      </c>
      <c r="I118" s="479">
        <f t="shared" si="10"/>
        <v>0</v>
      </c>
      <c r="J118" s="479">
        <f t="shared" si="11"/>
        <v>0</v>
      </c>
      <c r="K118" s="479">
        <f t="shared" si="12"/>
        <v>0</v>
      </c>
      <c r="L118" s="479">
        <f t="shared" si="13"/>
        <v>0</v>
      </c>
      <c r="M118" s="293"/>
    </row>
    <row r="119" spans="1:13" ht="12.75" outlineLevel="1">
      <c r="A119" s="293"/>
      <c r="B119" s="293"/>
      <c r="C119" s="293"/>
      <c r="D119" s="293"/>
      <c r="E119" s="294"/>
      <c r="F119" s="479">
        <f t="shared" si="7"/>
        <v>0</v>
      </c>
      <c r="G119" s="479">
        <f t="shared" si="8"/>
        <v>0</v>
      </c>
      <c r="H119" s="479">
        <f t="shared" si="9"/>
        <v>0</v>
      </c>
      <c r="I119" s="479">
        <f t="shared" si="10"/>
        <v>0</v>
      </c>
      <c r="J119" s="479">
        <f t="shared" si="11"/>
        <v>0</v>
      </c>
      <c r="K119" s="479">
        <f t="shared" si="12"/>
        <v>0</v>
      </c>
      <c r="L119" s="479">
        <f t="shared" si="13"/>
        <v>0</v>
      </c>
      <c r="M119" s="293"/>
    </row>
    <row r="120" spans="1:13" ht="12.75" outlineLevel="1">
      <c r="A120" s="293"/>
      <c r="B120" s="293"/>
      <c r="C120" s="293"/>
      <c r="D120" s="293"/>
      <c r="E120" s="294"/>
      <c r="F120" s="479">
        <f t="shared" si="7"/>
        <v>0</v>
      </c>
      <c r="G120" s="479">
        <f t="shared" si="8"/>
        <v>0</v>
      </c>
      <c r="H120" s="479">
        <f t="shared" si="9"/>
        <v>0</v>
      </c>
      <c r="I120" s="479">
        <f t="shared" si="10"/>
        <v>0</v>
      </c>
      <c r="J120" s="479">
        <f t="shared" si="11"/>
        <v>0</v>
      </c>
      <c r="K120" s="479">
        <f t="shared" si="12"/>
        <v>0</v>
      </c>
      <c r="L120" s="479">
        <f t="shared" si="13"/>
        <v>0</v>
      </c>
      <c r="M120" s="293"/>
    </row>
    <row r="121" spans="1:13" ht="12.75" outlineLevel="1">
      <c r="A121" s="293"/>
      <c r="B121" s="293"/>
      <c r="C121" s="293"/>
      <c r="D121" s="293"/>
      <c r="E121" s="294"/>
      <c r="F121" s="479">
        <f t="shared" si="7"/>
        <v>0</v>
      </c>
      <c r="G121" s="479">
        <f t="shared" si="8"/>
        <v>0</v>
      </c>
      <c r="H121" s="479">
        <f t="shared" si="9"/>
        <v>0</v>
      </c>
      <c r="I121" s="479">
        <f t="shared" si="10"/>
        <v>0</v>
      </c>
      <c r="J121" s="479">
        <f t="shared" si="11"/>
        <v>0</v>
      </c>
      <c r="K121" s="479">
        <f t="shared" si="12"/>
        <v>0</v>
      </c>
      <c r="L121" s="479">
        <f t="shared" si="13"/>
        <v>0</v>
      </c>
      <c r="M121" s="293"/>
    </row>
    <row r="122" spans="1:13" ht="12.75" outlineLevel="1">
      <c r="A122" s="293"/>
      <c r="B122" s="293"/>
      <c r="C122" s="293"/>
      <c r="D122" s="293"/>
      <c r="E122" s="294"/>
      <c r="F122" s="479">
        <f t="shared" si="7"/>
        <v>0</v>
      </c>
      <c r="G122" s="479">
        <f t="shared" si="8"/>
        <v>0</v>
      </c>
      <c r="H122" s="479">
        <f t="shared" si="9"/>
        <v>0</v>
      </c>
      <c r="I122" s="479">
        <f t="shared" si="10"/>
        <v>0</v>
      </c>
      <c r="J122" s="479">
        <f t="shared" si="11"/>
        <v>0</v>
      </c>
      <c r="K122" s="479">
        <f t="shared" si="12"/>
        <v>0</v>
      </c>
      <c r="L122" s="479">
        <f t="shared" si="13"/>
        <v>0</v>
      </c>
      <c r="M122" s="293"/>
    </row>
    <row r="123" spans="1:13" ht="12.75" outlineLevel="1">
      <c r="A123" s="293"/>
      <c r="B123" s="293"/>
      <c r="C123" s="293"/>
      <c r="D123" s="293"/>
      <c r="E123" s="294"/>
      <c r="F123" s="479">
        <f t="shared" si="7"/>
        <v>0</v>
      </c>
      <c r="G123" s="479">
        <f t="shared" si="8"/>
        <v>0</v>
      </c>
      <c r="H123" s="479">
        <f t="shared" si="9"/>
        <v>0</v>
      </c>
      <c r="I123" s="479">
        <f t="shared" si="10"/>
        <v>0</v>
      </c>
      <c r="J123" s="479">
        <f t="shared" si="11"/>
        <v>0</v>
      </c>
      <c r="K123" s="479">
        <f t="shared" si="12"/>
        <v>0</v>
      </c>
      <c r="L123" s="479">
        <f t="shared" si="13"/>
        <v>0</v>
      </c>
      <c r="M123" s="293"/>
    </row>
    <row r="124" spans="1:13" ht="12.75" outlineLevel="1">
      <c r="A124" s="293"/>
      <c r="B124" s="293"/>
      <c r="C124" s="293"/>
      <c r="D124" s="293"/>
      <c r="E124" s="294"/>
      <c r="F124" s="479">
        <f t="shared" si="7"/>
        <v>0</v>
      </c>
      <c r="G124" s="479">
        <f t="shared" si="8"/>
        <v>0</v>
      </c>
      <c r="H124" s="479">
        <f t="shared" si="9"/>
        <v>0</v>
      </c>
      <c r="I124" s="479">
        <f t="shared" si="10"/>
        <v>0</v>
      </c>
      <c r="J124" s="479">
        <f t="shared" si="11"/>
        <v>0</v>
      </c>
      <c r="K124" s="479">
        <f t="shared" si="12"/>
        <v>0</v>
      </c>
      <c r="L124" s="479">
        <f t="shared" si="13"/>
        <v>0</v>
      </c>
      <c r="M124" s="293"/>
    </row>
    <row r="125" spans="1:13" ht="12.75" outlineLevel="1">
      <c r="A125" s="293"/>
      <c r="B125" s="293"/>
      <c r="C125" s="293"/>
      <c r="D125" s="293"/>
      <c r="E125" s="294"/>
      <c r="F125" s="479">
        <f t="shared" si="7"/>
        <v>0</v>
      </c>
      <c r="G125" s="479">
        <f t="shared" si="8"/>
        <v>0</v>
      </c>
      <c r="H125" s="479">
        <f t="shared" si="9"/>
        <v>0</v>
      </c>
      <c r="I125" s="479">
        <f t="shared" si="10"/>
        <v>0</v>
      </c>
      <c r="J125" s="479">
        <f t="shared" si="11"/>
        <v>0</v>
      </c>
      <c r="K125" s="479">
        <f t="shared" si="12"/>
        <v>0</v>
      </c>
      <c r="L125" s="479">
        <f t="shared" si="13"/>
        <v>0</v>
      </c>
      <c r="M125" s="293"/>
    </row>
    <row r="126" spans="1:13" ht="12.75" outlineLevel="1">
      <c r="A126" s="293"/>
      <c r="B126" s="293"/>
      <c r="C126" s="293"/>
      <c r="D126" s="293"/>
      <c r="E126" s="294"/>
      <c r="F126" s="479">
        <f t="shared" si="7"/>
        <v>0</v>
      </c>
      <c r="G126" s="479">
        <f t="shared" si="8"/>
        <v>0</v>
      </c>
      <c r="H126" s="479">
        <f t="shared" si="9"/>
        <v>0</v>
      </c>
      <c r="I126" s="479">
        <f t="shared" si="10"/>
        <v>0</v>
      </c>
      <c r="J126" s="479">
        <f t="shared" si="11"/>
        <v>0</v>
      </c>
      <c r="K126" s="479">
        <f t="shared" si="12"/>
        <v>0</v>
      </c>
      <c r="L126" s="479">
        <f t="shared" si="13"/>
        <v>0</v>
      </c>
      <c r="M126" s="293"/>
    </row>
    <row r="127" spans="1:13" ht="12.75" outlineLevel="1">
      <c r="A127" s="293"/>
      <c r="B127" s="293"/>
      <c r="C127" s="293"/>
      <c r="D127" s="293"/>
      <c r="E127" s="294"/>
      <c r="F127" s="479">
        <f t="shared" si="7"/>
        <v>0</v>
      </c>
      <c r="G127" s="479">
        <f t="shared" si="8"/>
        <v>0</v>
      </c>
      <c r="H127" s="479">
        <f t="shared" si="9"/>
        <v>0</v>
      </c>
      <c r="I127" s="479">
        <f t="shared" si="10"/>
        <v>0</v>
      </c>
      <c r="J127" s="479">
        <f t="shared" si="11"/>
        <v>0</v>
      </c>
      <c r="K127" s="479">
        <f t="shared" si="12"/>
        <v>0</v>
      </c>
      <c r="L127" s="479">
        <f t="shared" si="13"/>
        <v>0</v>
      </c>
      <c r="M127" s="293"/>
    </row>
    <row r="128" spans="1:13" ht="12.75" outlineLevel="1">
      <c r="A128" s="293"/>
      <c r="B128" s="293"/>
      <c r="C128" s="293"/>
      <c r="D128" s="293"/>
      <c r="E128" s="294"/>
      <c r="F128" s="479">
        <f t="shared" si="7"/>
        <v>0</v>
      </c>
      <c r="G128" s="479">
        <f t="shared" si="8"/>
        <v>0</v>
      </c>
      <c r="H128" s="479">
        <f t="shared" si="9"/>
        <v>0</v>
      </c>
      <c r="I128" s="479">
        <f t="shared" si="10"/>
        <v>0</v>
      </c>
      <c r="J128" s="479">
        <f t="shared" si="11"/>
        <v>0</v>
      </c>
      <c r="K128" s="479">
        <f t="shared" si="12"/>
        <v>0</v>
      </c>
      <c r="L128" s="479">
        <f t="shared" si="13"/>
        <v>0</v>
      </c>
      <c r="M128" s="293"/>
    </row>
    <row r="129" spans="1:13" ht="12.75" outlineLevel="1">
      <c r="A129" s="293"/>
      <c r="B129" s="293"/>
      <c r="C129" s="293"/>
      <c r="D129" s="293"/>
      <c r="E129" s="294"/>
      <c r="F129" s="479">
        <f t="shared" si="7"/>
        <v>0</v>
      </c>
      <c r="G129" s="479">
        <f t="shared" si="8"/>
        <v>0</v>
      </c>
      <c r="H129" s="479">
        <f t="shared" si="9"/>
        <v>0</v>
      </c>
      <c r="I129" s="479">
        <f t="shared" si="10"/>
        <v>0</v>
      </c>
      <c r="J129" s="479">
        <f t="shared" si="11"/>
        <v>0</v>
      </c>
      <c r="K129" s="479">
        <f t="shared" si="12"/>
        <v>0</v>
      </c>
      <c r="L129" s="479">
        <f t="shared" si="13"/>
        <v>0</v>
      </c>
      <c r="M129" s="293"/>
    </row>
    <row r="130" spans="1:13" ht="12.75" outlineLevel="1">
      <c r="A130" s="293"/>
      <c r="B130" s="293"/>
      <c r="C130" s="293"/>
      <c r="D130" s="293"/>
      <c r="E130" s="294"/>
      <c r="F130" s="479">
        <f t="shared" si="7"/>
        <v>0</v>
      </c>
      <c r="G130" s="479">
        <f t="shared" si="8"/>
        <v>0</v>
      </c>
      <c r="H130" s="479">
        <f t="shared" si="9"/>
        <v>0</v>
      </c>
      <c r="I130" s="479">
        <f t="shared" si="10"/>
        <v>0</v>
      </c>
      <c r="J130" s="479">
        <f t="shared" si="11"/>
        <v>0</v>
      </c>
      <c r="K130" s="479">
        <f t="shared" si="12"/>
        <v>0</v>
      </c>
      <c r="L130" s="479">
        <f t="shared" si="13"/>
        <v>0</v>
      </c>
      <c r="M130" s="293"/>
    </row>
    <row r="131" spans="1:13" ht="12.75" outlineLevel="1">
      <c r="A131" s="293"/>
      <c r="B131" s="293"/>
      <c r="C131" s="293"/>
      <c r="D131" s="293"/>
      <c r="E131" s="294"/>
      <c r="F131" s="479">
        <f t="shared" si="7"/>
        <v>0</v>
      </c>
      <c r="G131" s="479">
        <f t="shared" si="8"/>
        <v>0</v>
      </c>
      <c r="H131" s="479">
        <f t="shared" si="9"/>
        <v>0</v>
      </c>
      <c r="I131" s="479">
        <f t="shared" si="10"/>
        <v>0</v>
      </c>
      <c r="J131" s="479">
        <f t="shared" si="11"/>
        <v>0</v>
      </c>
      <c r="K131" s="479">
        <f t="shared" si="12"/>
        <v>0</v>
      </c>
      <c r="L131" s="479">
        <f t="shared" si="13"/>
        <v>0</v>
      </c>
      <c r="M131" s="293"/>
    </row>
    <row r="132" spans="1:13" ht="12.75" outlineLevel="1">
      <c r="A132" s="293"/>
      <c r="B132" s="293"/>
      <c r="C132" s="293"/>
      <c r="D132" s="293"/>
      <c r="E132" s="294"/>
      <c r="F132" s="479">
        <f t="shared" si="7"/>
        <v>0</v>
      </c>
      <c r="G132" s="479">
        <f t="shared" si="8"/>
        <v>0</v>
      </c>
      <c r="H132" s="479">
        <f t="shared" si="9"/>
        <v>0</v>
      </c>
      <c r="I132" s="479">
        <f t="shared" si="10"/>
        <v>0</v>
      </c>
      <c r="J132" s="479">
        <f t="shared" si="11"/>
        <v>0</v>
      </c>
      <c r="K132" s="479">
        <f t="shared" si="12"/>
        <v>0</v>
      </c>
      <c r="L132" s="479">
        <f t="shared" si="13"/>
        <v>0</v>
      </c>
      <c r="M132" s="293"/>
    </row>
    <row r="133" spans="1:13" ht="12.75" outlineLevel="1">
      <c r="A133" s="293"/>
      <c r="B133" s="293"/>
      <c r="C133" s="293"/>
      <c r="D133" s="293"/>
      <c r="E133" s="294"/>
      <c r="F133" s="479">
        <f t="shared" si="7"/>
        <v>0</v>
      </c>
      <c r="G133" s="479">
        <f t="shared" si="8"/>
        <v>0</v>
      </c>
      <c r="H133" s="479">
        <f t="shared" si="9"/>
        <v>0</v>
      </c>
      <c r="I133" s="479">
        <f t="shared" si="10"/>
        <v>0</v>
      </c>
      <c r="J133" s="479">
        <f t="shared" si="11"/>
        <v>0</v>
      </c>
      <c r="K133" s="479">
        <f t="shared" si="12"/>
        <v>0</v>
      </c>
      <c r="L133" s="479">
        <f t="shared" si="13"/>
        <v>0</v>
      </c>
      <c r="M133" s="293"/>
    </row>
    <row r="134" spans="1:13" ht="12.75" outlineLevel="1">
      <c r="A134" s="293"/>
      <c r="B134" s="293"/>
      <c r="C134" s="293"/>
      <c r="D134" s="293"/>
      <c r="E134" s="294"/>
      <c r="F134" s="479">
        <f t="shared" si="7"/>
        <v>0</v>
      </c>
      <c r="G134" s="479">
        <f t="shared" si="8"/>
        <v>0</v>
      </c>
      <c r="H134" s="479">
        <f t="shared" si="9"/>
        <v>0</v>
      </c>
      <c r="I134" s="479">
        <f t="shared" si="10"/>
        <v>0</v>
      </c>
      <c r="J134" s="479">
        <f t="shared" si="11"/>
        <v>0</v>
      </c>
      <c r="K134" s="479">
        <f t="shared" si="12"/>
        <v>0</v>
      </c>
      <c r="L134" s="479">
        <f t="shared" si="13"/>
        <v>0</v>
      </c>
      <c r="M134" s="293"/>
    </row>
    <row r="135" spans="1:13" ht="12.75" outlineLevel="1">
      <c r="A135" s="293"/>
      <c r="B135" s="293"/>
      <c r="C135" s="293"/>
      <c r="D135" s="293"/>
      <c r="E135" s="294"/>
      <c r="F135" s="479">
        <f t="shared" si="7"/>
        <v>0</v>
      </c>
      <c r="G135" s="479">
        <f t="shared" si="8"/>
        <v>0</v>
      </c>
      <c r="H135" s="479">
        <f t="shared" si="9"/>
        <v>0</v>
      </c>
      <c r="I135" s="479">
        <f t="shared" si="10"/>
        <v>0</v>
      </c>
      <c r="J135" s="479">
        <f t="shared" si="11"/>
        <v>0</v>
      </c>
      <c r="K135" s="479">
        <f t="shared" si="12"/>
        <v>0</v>
      </c>
      <c r="L135" s="479">
        <f t="shared" si="13"/>
        <v>0</v>
      </c>
      <c r="M135" s="293"/>
    </row>
    <row r="136" spans="1:13" ht="12.75" outlineLevel="1">
      <c r="A136" s="293"/>
      <c r="B136" s="293"/>
      <c r="C136" s="293"/>
      <c r="D136" s="293"/>
      <c r="E136" s="294"/>
      <c r="F136" s="479">
        <f aca="true" t="shared" si="14" ref="F136:F199">ROUND(IF(D136=$F$3,E136/12,0),2)</f>
        <v>0</v>
      </c>
      <c r="G136" s="479">
        <f aca="true" t="shared" si="15" ref="G136:G199">ROUND(IF(D136=$G$3,E136/12,0),2)</f>
        <v>0</v>
      </c>
      <c r="H136" s="479">
        <f aca="true" t="shared" si="16" ref="H136:H199">ROUND(IF(D136=$H$3,E136/12,0),2)</f>
        <v>0</v>
      </c>
      <c r="I136" s="479">
        <f aca="true" t="shared" si="17" ref="I136:I199">ROUND(IF(D136=$I$3,E136/12,0),2)</f>
        <v>0</v>
      </c>
      <c r="J136" s="479">
        <f aca="true" t="shared" si="18" ref="J136:J199">ROUND(IF(D136=$J$3,E136/12,0),2)</f>
        <v>0</v>
      </c>
      <c r="K136" s="479">
        <f aca="true" t="shared" si="19" ref="K136:K199">ROUND(IF(D136=$K$3,E136/12,0),2)</f>
        <v>0</v>
      </c>
      <c r="L136" s="479">
        <f aca="true" t="shared" si="20" ref="L136:L199">ROUND(IF(D136=$L$3,E136/12,0),2)</f>
        <v>0</v>
      </c>
      <c r="M136" s="293"/>
    </row>
    <row r="137" spans="1:13" ht="12.75" outlineLevel="1">
      <c r="A137" s="293"/>
      <c r="B137" s="293"/>
      <c r="C137" s="293"/>
      <c r="D137" s="293"/>
      <c r="E137" s="294"/>
      <c r="F137" s="479">
        <f t="shared" si="14"/>
        <v>0</v>
      </c>
      <c r="G137" s="479">
        <f t="shared" si="15"/>
        <v>0</v>
      </c>
      <c r="H137" s="479">
        <f t="shared" si="16"/>
        <v>0</v>
      </c>
      <c r="I137" s="479">
        <f t="shared" si="17"/>
        <v>0</v>
      </c>
      <c r="J137" s="479">
        <f t="shared" si="18"/>
        <v>0</v>
      </c>
      <c r="K137" s="479">
        <f t="shared" si="19"/>
        <v>0</v>
      </c>
      <c r="L137" s="479">
        <f t="shared" si="20"/>
        <v>0</v>
      </c>
      <c r="M137" s="293"/>
    </row>
    <row r="138" spans="1:13" ht="12.75" outlineLevel="1">
      <c r="A138" s="293"/>
      <c r="B138" s="293"/>
      <c r="C138" s="293"/>
      <c r="D138" s="293"/>
      <c r="E138" s="294"/>
      <c r="F138" s="479">
        <f t="shared" si="14"/>
        <v>0</v>
      </c>
      <c r="G138" s="479">
        <f t="shared" si="15"/>
        <v>0</v>
      </c>
      <c r="H138" s="479">
        <f t="shared" si="16"/>
        <v>0</v>
      </c>
      <c r="I138" s="479">
        <f t="shared" si="17"/>
        <v>0</v>
      </c>
      <c r="J138" s="479">
        <f t="shared" si="18"/>
        <v>0</v>
      </c>
      <c r="K138" s="479">
        <f t="shared" si="19"/>
        <v>0</v>
      </c>
      <c r="L138" s="479">
        <f t="shared" si="20"/>
        <v>0</v>
      </c>
      <c r="M138" s="293"/>
    </row>
    <row r="139" spans="1:13" ht="12.75" outlineLevel="1">
      <c r="A139" s="293"/>
      <c r="B139" s="293"/>
      <c r="C139" s="293"/>
      <c r="D139" s="293"/>
      <c r="E139" s="294"/>
      <c r="F139" s="479">
        <f t="shared" si="14"/>
        <v>0</v>
      </c>
      <c r="G139" s="479">
        <f t="shared" si="15"/>
        <v>0</v>
      </c>
      <c r="H139" s="479">
        <f t="shared" si="16"/>
        <v>0</v>
      </c>
      <c r="I139" s="479">
        <f t="shared" si="17"/>
        <v>0</v>
      </c>
      <c r="J139" s="479">
        <f t="shared" si="18"/>
        <v>0</v>
      </c>
      <c r="K139" s="479">
        <f t="shared" si="19"/>
        <v>0</v>
      </c>
      <c r="L139" s="479">
        <f t="shared" si="20"/>
        <v>0</v>
      </c>
      <c r="M139" s="293"/>
    </row>
    <row r="140" spans="1:13" ht="12.75" outlineLevel="1">
      <c r="A140" s="293"/>
      <c r="B140" s="293"/>
      <c r="C140" s="293"/>
      <c r="D140" s="293"/>
      <c r="E140" s="294"/>
      <c r="F140" s="479">
        <f t="shared" si="14"/>
        <v>0</v>
      </c>
      <c r="G140" s="479">
        <f t="shared" si="15"/>
        <v>0</v>
      </c>
      <c r="H140" s="479">
        <f t="shared" si="16"/>
        <v>0</v>
      </c>
      <c r="I140" s="479">
        <f t="shared" si="17"/>
        <v>0</v>
      </c>
      <c r="J140" s="479">
        <f t="shared" si="18"/>
        <v>0</v>
      </c>
      <c r="K140" s="479">
        <f t="shared" si="19"/>
        <v>0</v>
      </c>
      <c r="L140" s="479">
        <f t="shared" si="20"/>
        <v>0</v>
      </c>
      <c r="M140" s="293"/>
    </row>
    <row r="141" spans="1:13" ht="12.75" outlineLevel="1">
      <c r="A141" s="293"/>
      <c r="B141" s="293"/>
      <c r="C141" s="293"/>
      <c r="D141" s="293"/>
      <c r="E141" s="294"/>
      <c r="F141" s="479">
        <f t="shared" si="14"/>
        <v>0</v>
      </c>
      <c r="G141" s="479">
        <f t="shared" si="15"/>
        <v>0</v>
      </c>
      <c r="H141" s="479">
        <f t="shared" si="16"/>
        <v>0</v>
      </c>
      <c r="I141" s="479">
        <f t="shared" si="17"/>
        <v>0</v>
      </c>
      <c r="J141" s="479">
        <f t="shared" si="18"/>
        <v>0</v>
      </c>
      <c r="K141" s="479">
        <f t="shared" si="19"/>
        <v>0</v>
      </c>
      <c r="L141" s="479">
        <f t="shared" si="20"/>
        <v>0</v>
      </c>
      <c r="M141" s="293"/>
    </row>
    <row r="142" spans="1:13" ht="12.75" outlineLevel="1">
      <c r="A142" s="293"/>
      <c r="B142" s="293"/>
      <c r="C142" s="293"/>
      <c r="D142" s="293"/>
      <c r="E142" s="294"/>
      <c r="F142" s="479">
        <f t="shared" si="14"/>
        <v>0</v>
      </c>
      <c r="G142" s="479">
        <f t="shared" si="15"/>
        <v>0</v>
      </c>
      <c r="H142" s="479">
        <f t="shared" si="16"/>
        <v>0</v>
      </c>
      <c r="I142" s="479">
        <f t="shared" si="17"/>
        <v>0</v>
      </c>
      <c r="J142" s="479">
        <f t="shared" si="18"/>
        <v>0</v>
      </c>
      <c r="K142" s="479">
        <f t="shared" si="19"/>
        <v>0</v>
      </c>
      <c r="L142" s="479">
        <f t="shared" si="20"/>
        <v>0</v>
      </c>
      <c r="M142" s="293"/>
    </row>
    <row r="143" spans="1:13" ht="12.75" outlineLevel="1">
      <c r="A143" s="293"/>
      <c r="B143" s="293"/>
      <c r="C143" s="293"/>
      <c r="D143" s="293"/>
      <c r="E143" s="294"/>
      <c r="F143" s="479">
        <f t="shared" si="14"/>
        <v>0</v>
      </c>
      <c r="G143" s="479">
        <f t="shared" si="15"/>
        <v>0</v>
      </c>
      <c r="H143" s="479">
        <f t="shared" si="16"/>
        <v>0</v>
      </c>
      <c r="I143" s="479">
        <f t="shared" si="17"/>
        <v>0</v>
      </c>
      <c r="J143" s="479">
        <f t="shared" si="18"/>
        <v>0</v>
      </c>
      <c r="K143" s="479">
        <f t="shared" si="19"/>
        <v>0</v>
      </c>
      <c r="L143" s="479">
        <f t="shared" si="20"/>
        <v>0</v>
      </c>
      <c r="M143" s="293"/>
    </row>
    <row r="144" spans="1:13" ht="12.75" outlineLevel="1">
      <c r="A144" s="293"/>
      <c r="B144" s="293"/>
      <c r="C144" s="293"/>
      <c r="D144" s="293"/>
      <c r="E144" s="294"/>
      <c r="F144" s="479">
        <f t="shared" si="14"/>
        <v>0</v>
      </c>
      <c r="G144" s="479">
        <f t="shared" si="15"/>
        <v>0</v>
      </c>
      <c r="H144" s="479">
        <f t="shared" si="16"/>
        <v>0</v>
      </c>
      <c r="I144" s="479">
        <f t="shared" si="17"/>
        <v>0</v>
      </c>
      <c r="J144" s="479">
        <f t="shared" si="18"/>
        <v>0</v>
      </c>
      <c r="K144" s="479">
        <f t="shared" si="19"/>
        <v>0</v>
      </c>
      <c r="L144" s="479">
        <f t="shared" si="20"/>
        <v>0</v>
      </c>
      <c r="M144" s="293"/>
    </row>
    <row r="145" spans="1:13" ht="12.75" outlineLevel="1">
      <c r="A145" s="293"/>
      <c r="B145" s="293"/>
      <c r="C145" s="293"/>
      <c r="D145" s="293"/>
      <c r="E145" s="294"/>
      <c r="F145" s="479">
        <f t="shared" si="14"/>
        <v>0</v>
      </c>
      <c r="G145" s="479">
        <f t="shared" si="15"/>
        <v>0</v>
      </c>
      <c r="H145" s="479">
        <f t="shared" si="16"/>
        <v>0</v>
      </c>
      <c r="I145" s="479">
        <f t="shared" si="17"/>
        <v>0</v>
      </c>
      <c r="J145" s="479">
        <f t="shared" si="18"/>
        <v>0</v>
      </c>
      <c r="K145" s="479">
        <f t="shared" si="19"/>
        <v>0</v>
      </c>
      <c r="L145" s="479">
        <f t="shared" si="20"/>
        <v>0</v>
      </c>
      <c r="M145" s="293"/>
    </row>
    <row r="146" spans="1:13" ht="12.75" outlineLevel="1">
      <c r="A146" s="293"/>
      <c r="B146" s="293"/>
      <c r="C146" s="293"/>
      <c r="D146" s="293"/>
      <c r="E146" s="294"/>
      <c r="F146" s="479">
        <f t="shared" si="14"/>
        <v>0</v>
      </c>
      <c r="G146" s="479">
        <f t="shared" si="15"/>
        <v>0</v>
      </c>
      <c r="H146" s="479">
        <f t="shared" si="16"/>
        <v>0</v>
      </c>
      <c r="I146" s="479">
        <f t="shared" si="17"/>
        <v>0</v>
      </c>
      <c r="J146" s="479">
        <f t="shared" si="18"/>
        <v>0</v>
      </c>
      <c r="K146" s="479">
        <f t="shared" si="19"/>
        <v>0</v>
      </c>
      <c r="L146" s="479">
        <f t="shared" si="20"/>
        <v>0</v>
      </c>
      <c r="M146" s="293"/>
    </row>
    <row r="147" spans="1:13" ht="12.75" outlineLevel="1">
      <c r="A147" s="293"/>
      <c r="B147" s="293"/>
      <c r="C147" s="293"/>
      <c r="D147" s="293"/>
      <c r="E147" s="294"/>
      <c r="F147" s="479">
        <f t="shared" si="14"/>
        <v>0</v>
      </c>
      <c r="G147" s="479">
        <f t="shared" si="15"/>
        <v>0</v>
      </c>
      <c r="H147" s="479">
        <f t="shared" si="16"/>
        <v>0</v>
      </c>
      <c r="I147" s="479">
        <f t="shared" si="17"/>
        <v>0</v>
      </c>
      <c r="J147" s="479">
        <f t="shared" si="18"/>
        <v>0</v>
      </c>
      <c r="K147" s="479">
        <f t="shared" si="19"/>
        <v>0</v>
      </c>
      <c r="L147" s="479">
        <f t="shared" si="20"/>
        <v>0</v>
      </c>
      <c r="M147" s="293"/>
    </row>
    <row r="148" spans="1:13" ht="12.75" outlineLevel="1">
      <c r="A148" s="293"/>
      <c r="B148" s="293"/>
      <c r="C148" s="293"/>
      <c r="D148" s="293"/>
      <c r="E148" s="294"/>
      <c r="F148" s="479">
        <f t="shared" si="14"/>
        <v>0</v>
      </c>
      <c r="G148" s="479">
        <f t="shared" si="15"/>
        <v>0</v>
      </c>
      <c r="H148" s="479">
        <f t="shared" si="16"/>
        <v>0</v>
      </c>
      <c r="I148" s="479">
        <f t="shared" si="17"/>
        <v>0</v>
      </c>
      <c r="J148" s="479">
        <f t="shared" si="18"/>
        <v>0</v>
      </c>
      <c r="K148" s="479">
        <f t="shared" si="19"/>
        <v>0</v>
      </c>
      <c r="L148" s="479">
        <f t="shared" si="20"/>
        <v>0</v>
      </c>
      <c r="M148" s="293"/>
    </row>
    <row r="149" spans="1:13" ht="12.75" outlineLevel="1">
      <c r="A149" s="293"/>
      <c r="B149" s="293"/>
      <c r="C149" s="293"/>
      <c r="D149" s="293"/>
      <c r="E149" s="294"/>
      <c r="F149" s="479">
        <f t="shared" si="14"/>
        <v>0</v>
      </c>
      <c r="G149" s="479">
        <f t="shared" si="15"/>
        <v>0</v>
      </c>
      <c r="H149" s="479">
        <f t="shared" si="16"/>
        <v>0</v>
      </c>
      <c r="I149" s="479">
        <f t="shared" si="17"/>
        <v>0</v>
      </c>
      <c r="J149" s="479">
        <f t="shared" si="18"/>
        <v>0</v>
      </c>
      <c r="K149" s="479">
        <f t="shared" si="19"/>
        <v>0</v>
      </c>
      <c r="L149" s="479">
        <f t="shared" si="20"/>
        <v>0</v>
      </c>
      <c r="M149" s="293"/>
    </row>
    <row r="150" spans="1:13" ht="12.75" outlineLevel="1">
      <c r="A150" s="293"/>
      <c r="B150" s="293"/>
      <c r="C150" s="293"/>
      <c r="D150" s="293"/>
      <c r="E150" s="294"/>
      <c r="F150" s="479">
        <f t="shared" si="14"/>
        <v>0</v>
      </c>
      <c r="G150" s="479">
        <f t="shared" si="15"/>
        <v>0</v>
      </c>
      <c r="H150" s="479">
        <f t="shared" si="16"/>
        <v>0</v>
      </c>
      <c r="I150" s="479">
        <f t="shared" si="17"/>
        <v>0</v>
      </c>
      <c r="J150" s="479">
        <f t="shared" si="18"/>
        <v>0</v>
      </c>
      <c r="K150" s="479">
        <f t="shared" si="19"/>
        <v>0</v>
      </c>
      <c r="L150" s="479">
        <f t="shared" si="20"/>
        <v>0</v>
      </c>
      <c r="M150" s="293"/>
    </row>
    <row r="151" spans="1:13" ht="12.75" outlineLevel="1">
      <c r="A151" s="293"/>
      <c r="B151" s="293"/>
      <c r="C151" s="293"/>
      <c r="D151" s="293"/>
      <c r="E151" s="294"/>
      <c r="F151" s="479">
        <f t="shared" si="14"/>
        <v>0</v>
      </c>
      <c r="G151" s="479">
        <f t="shared" si="15"/>
        <v>0</v>
      </c>
      <c r="H151" s="479">
        <f t="shared" si="16"/>
        <v>0</v>
      </c>
      <c r="I151" s="479">
        <f t="shared" si="17"/>
        <v>0</v>
      </c>
      <c r="J151" s="479">
        <f t="shared" si="18"/>
        <v>0</v>
      </c>
      <c r="K151" s="479">
        <f t="shared" si="19"/>
        <v>0</v>
      </c>
      <c r="L151" s="479">
        <f t="shared" si="20"/>
        <v>0</v>
      </c>
      <c r="M151" s="293"/>
    </row>
    <row r="152" spans="1:13" ht="12.75" outlineLevel="1">
      <c r="A152" s="293"/>
      <c r="B152" s="293"/>
      <c r="C152" s="293"/>
      <c r="D152" s="293"/>
      <c r="E152" s="294"/>
      <c r="F152" s="479">
        <f t="shared" si="14"/>
        <v>0</v>
      </c>
      <c r="G152" s="479">
        <f t="shared" si="15"/>
        <v>0</v>
      </c>
      <c r="H152" s="479">
        <f t="shared" si="16"/>
        <v>0</v>
      </c>
      <c r="I152" s="479">
        <f t="shared" si="17"/>
        <v>0</v>
      </c>
      <c r="J152" s="479">
        <f t="shared" si="18"/>
        <v>0</v>
      </c>
      <c r="K152" s="479">
        <f t="shared" si="19"/>
        <v>0</v>
      </c>
      <c r="L152" s="479">
        <f t="shared" si="20"/>
        <v>0</v>
      </c>
      <c r="M152" s="293"/>
    </row>
    <row r="153" spans="1:13" ht="12.75" outlineLevel="1">
      <c r="A153" s="293"/>
      <c r="B153" s="293"/>
      <c r="C153" s="293"/>
      <c r="D153" s="293"/>
      <c r="E153" s="294"/>
      <c r="F153" s="479">
        <f t="shared" si="14"/>
        <v>0</v>
      </c>
      <c r="G153" s="479">
        <f t="shared" si="15"/>
        <v>0</v>
      </c>
      <c r="H153" s="479">
        <f t="shared" si="16"/>
        <v>0</v>
      </c>
      <c r="I153" s="479">
        <f t="shared" si="17"/>
        <v>0</v>
      </c>
      <c r="J153" s="479">
        <f t="shared" si="18"/>
        <v>0</v>
      </c>
      <c r="K153" s="479">
        <f t="shared" si="19"/>
        <v>0</v>
      </c>
      <c r="L153" s="479">
        <f t="shared" si="20"/>
        <v>0</v>
      </c>
      <c r="M153" s="293"/>
    </row>
    <row r="154" spans="1:13" ht="12.75" outlineLevel="1">
      <c r="A154" s="293"/>
      <c r="B154" s="293"/>
      <c r="C154" s="293"/>
      <c r="D154" s="293"/>
      <c r="E154" s="294"/>
      <c r="F154" s="479">
        <f t="shared" si="14"/>
        <v>0</v>
      </c>
      <c r="G154" s="479">
        <f t="shared" si="15"/>
        <v>0</v>
      </c>
      <c r="H154" s="479">
        <f t="shared" si="16"/>
        <v>0</v>
      </c>
      <c r="I154" s="479">
        <f t="shared" si="17"/>
        <v>0</v>
      </c>
      <c r="J154" s="479">
        <f t="shared" si="18"/>
        <v>0</v>
      </c>
      <c r="K154" s="479">
        <f t="shared" si="19"/>
        <v>0</v>
      </c>
      <c r="L154" s="479">
        <f t="shared" si="20"/>
        <v>0</v>
      </c>
      <c r="M154" s="293"/>
    </row>
    <row r="155" spans="1:13" ht="12.75" outlineLevel="1">
      <c r="A155" s="293"/>
      <c r="B155" s="293"/>
      <c r="C155" s="293"/>
      <c r="D155" s="293"/>
      <c r="E155" s="294"/>
      <c r="F155" s="479">
        <f t="shared" si="14"/>
        <v>0</v>
      </c>
      <c r="G155" s="479">
        <f t="shared" si="15"/>
        <v>0</v>
      </c>
      <c r="H155" s="479">
        <f t="shared" si="16"/>
        <v>0</v>
      </c>
      <c r="I155" s="479">
        <f t="shared" si="17"/>
        <v>0</v>
      </c>
      <c r="J155" s="479">
        <f t="shared" si="18"/>
        <v>0</v>
      </c>
      <c r="K155" s="479">
        <f t="shared" si="19"/>
        <v>0</v>
      </c>
      <c r="L155" s="479">
        <f t="shared" si="20"/>
        <v>0</v>
      </c>
      <c r="M155" s="293"/>
    </row>
    <row r="156" spans="1:13" ht="12.75" outlineLevel="1">
      <c r="A156" s="293"/>
      <c r="B156" s="293"/>
      <c r="C156" s="293"/>
      <c r="D156" s="293"/>
      <c r="E156" s="294"/>
      <c r="F156" s="479">
        <f t="shared" si="14"/>
        <v>0</v>
      </c>
      <c r="G156" s="479">
        <f t="shared" si="15"/>
        <v>0</v>
      </c>
      <c r="H156" s="479">
        <f t="shared" si="16"/>
        <v>0</v>
      </c>
      <c r="I156" s="479">
        <f t="shared" si="17"/>
        <v>0</v>
      </c>
      <c r="J156" s="479">
        <f t="shared" si="18"/>
        <v>0</v>
      </c>
      <c r="K156" s="479">
        <f t="shared" si="19"/>
        <v>0</v>
      </c>
      <c r="L156" s="479">
        <f t="shared" si="20"/>
        <v>0</v>
      </c>
      <c r="M156" s="293"/>
    </row>
    <row r="157" spans="1:13" ht="12.75" outlineLevel="1">
      <c r="A157" s="293"/>
      <c r="B157" s="293"/>
      <c r="C157" s="293"/>
      <c r="D157" s="293"/>
      <c r="E157" s="294"/>
      <c r="F157" s="479">
        <f t="shared" si="14"/>
        <v>0</v>
      </c>
      <c r="G157" s="479">
        <f t="shared" si="15"/>
        <v>0</v>
      </c>
      <c r="H157" s="479">
        <f t="shared" si="16"/>
        <v>0</v>
      </c>
      <c r="I157" s="479">
        <f t="shared" si="17"/>
        <v>0</v>
      </c>
      <c r="J157" s="479">
        <f t="shared" si="18"/>
        <v>0</v>
      </c>
      <c r="K157" s="479">
        <f t="shared" si="19"/>
        <v>0</v>
      </c>
      <c r="L157" s="479">
        <f t="shared" si="20"/>
        <v>0</v>
      </c>
      <c r="M157" s="293"/>
    </row>
    <row r="158" spans="1:13" ht="12.75" outlineLevel="1">
      <c r="A158" s="293"/>
      <c r="B158" s="293"/>
      <c r="C158" s="293"/>
      <c r="D158" s="293"/>
      <c r="E158" s="294"/>
      <c r="F158" s="479">
        <f t="shared" si="14"/>
        <v>0</v>
      </c>
      <c r="G158" s="479">
        <f t="shared" si="15"/>
        <v>0</v>
      </c>
      <c r="H158" s="479">
        <f t="shared" si="16"/>
        <v>0</v>
      </c>
      <c r="I158" s="479">
        <f t="shared" si="17"/>
        <v>0</v>
      </c>
      <c r="J158" s="479">
        <f t="shared" si="18"/>
        <v>0</v>
      </c>
      <c r="K158" s="479">
        <f t="shared" si="19"/>
        <v>0</v>
      </c>
      <c r="L158" s="479">
        <f t="shared" si="20"/>
        <v>0</v>
      </c>
      <c r="M158" s="293"/>
    </row>
    <row r="159" spans="1:13" ht="12.75" outlineLevel="1">
      <c r="A159" s="293"/>
      <c r="B159" s="293"/>
      <c r="C159" s="293"/>
      <c r="D159" s="293"/>
      <c r="E159" s="294"/>
      <c r="F159" s="479">
        <f t="shared" si="14"/>
        <v>0</v>
      </c>
      <c r="G159" s="479">
        <f t="shared" si="15"/>
        <v>0</v>
      </c>
      <c r="H159" s="479">
        <f t="shared" si="16"/>
        <v>0</v>
      </c>
      <c r="I159" s="479">
        <f t="shared" si="17"/>
        <v>0</v>
      </c>
      <c r="J159" s="479">
        <f t="shared" si="18"/>
        <v>0</v>
      </c>
      <c r="K159" s="479">
        <f t="shared" si="19"/>
        <v>0</v>
      </c>
      <c r="L159" s="479">
        <f t="shared" si="20"/>
        <v>0</v>
      </c>
      <c r="M159" s="293"/>
    </row>
    <row r="160" spans="1:13" ht="12.75" outlineLevel="1">
      <c r="A160" s="293"/>
      <c r="B160" s="293"/>
      <c r="C160" s="293"/>
      <c r="D160" s="293"/>
      <c r="E160" s="294"/>
      <c r="F160" s="479">
        <f t="shared" si="14"/>
        <v>0</v>
      </c>
      <c r="G160" s="479">
        <f t="shared" si="15"/>
        <v>0</v>
      </c>
      <c r="H160" s="479">
        <f t="shared" si="16"/>
        <v>0</v>
      </c>
      <c r="I160" s="479">
        <f t="shared" si="17"/>
        <v>0</v>
      </c>
      <c r="J160" s="479">
        <f t="shared" si="18"/>
        <v>0</v>
      </c>
      <c r="K160" s="479">
        <f t="shared" si="19"/>
        <v>0</v>
      </c>
      <c r="L160" s="479">
        <f t="shared" si="20"/>
        <v>0</v>
      </c>
      <c r="M160" s="293"/>
    </row>
    <row r="161" spans="1:13" ht="12.75" outlineLevel="1">
      <c r="A161" s="293"/>
      <c r="B161" s="293"/>
      <c r="C161" s="293"/>
      <c r="D161" s="293"/>
      <c r="E161" s="294"/>
      <c r="F161" s="479">
        <f t="shared" si="14"/>
        <v>0</v>
      </c>
      <c r="G161" s="479">
        <f t="shared" si="15"/>
        <v>0</v>
      </c>
      <c r="H161" s="479">
        <f t="shared" si="16"/>
        <v>0</v>
      </c>
      <c r="I161" s="479">
        <f t="shared" si="17"/>
        <v>0</v>
      </c>
      <c r="J161" s="479">
        <f t="shared" si="18"/>
        <v>0</v>
      </c>
      <c r="K161" s="479">
        <f t="shared" si="19"/>
        <v>0</v>
      </c>
      <c r="L161" s="479">
        <f t="shared" si="20"/>
        <v>0</v>
      </c>
      <c r="M161" s="293"/>
    </row>
    <row r="162" spans="1:13" ht="12.75" outlineLevel="1">
      <c r="A162" s="293"/>
      <c r="B162" s="293"/>
      <c r="C162" s="293"/>
      <c r="D162" s="293"/>
      <c r="E162" s="294"/>
      <c r="F162" s="479">
        <f t="shared" si="14"/>
        <v>0</v>
      </c>
      <c r="G162" s="479">
        <f t="shared" si="15"/>
        <v>0</v>
      </c>
      <c r="H162" s="479">
        <f t="shared" si="16"/>
        <v>0</v>
      </c>
      <c r="I162" s="479">
        <f t="shared" si="17"/>
        <v>0</v>
      </c>
      <c r="J162" s="479">
        <f t="shared" si="18"/>
        <v>0</v>
      </c>
      <c r="K162" s="479">
        <f t="shared" si="19"/>
        <v>0</v>
      </c>
      <c r="L162" s="479">
        <f t="shared" si="20"/>
        <v>0</v>
      </c>
      <c r="M162" s="293"/>
    </row>
    <row r="163" spans="1:13" ht="12.75" outlineLevel="1">
      <c r="A163" s="293"/>
      <c r="B163" s="293"/>
      <c r="C163" s="293"/>
      <c r="D163" s="293"/>
      <c r="E163" s="294"/>
      <c r="F163" s="479">
        <f t="shared" si="14"/>
        <v>0</v>
      </c>
      <c r="G163" s="479">
        <f t="shared" si="15"/>
        <v>0</v>
      </c>
      <c r="H163" s="479">
        <f t="shared" si="16"/>
        <v>0</v>
      </c>
      <c r="I163" s="479">
        <f t="shared" si="17"/>
        <v>0</v>
      </c>
      <c r="J163" s="479">
        <f t="shared" si="18"/>
        <v>0</v>
      </c>
      <c r="K163" s="479">
        <f t="shared" si="19"/>
        <v>0</v>
      </c>
      <c r="L163" s="479">
        <f t="shared" si="20"/>
        <v>0</v>
      </c>
      <c r="M163" s="293"/>
    </row>
    <row r="164" spans="1:13" ht="12.75" outlineLevel="1">
      <c r="A164" s="293"/>
      <c r="B164" s="293"/>
      <c r="C164" s="293"/>
      <c r="D164" s="293"/>
      <c r="E164" s="294"/>
      <c r="F164" s="479">
        <f t="shared" si="14"/>
        <v>0</v>
      </c>
      <c r="G164" s="479">
        <f t="shared" si="15"/>
        <v>0</v>
      </c>
      <c r="H164" s="479">
        <f t="shared" si="16"/>
        <v>0</v>
      </c>
      <c r="I164" s="479">
        <f t="shared" si="17"/>
        <v>0</v>
      </c>
      <c r="J164" s="479">
        <f t="shared" si="18"/>
        <v>0</v>
      </c>
      <c r="K164" s="479">
        <f t="shared" si="19"/>
        <v>0</v>
      </c>
      <c r="L164" s="479">
        <f t="shared" si="20"/>
        <v>0</v>
      </c>
      <c r="M164" s="293"/>
    </row>
    <row r="165" spans="1:13" ht="12.75" outlineLevel="1">
      <c r="A165" s="293"/>
      <c r="B165" s="293"/>
      <c r="C165" s="293"/>
      <c r="D165" s="293"/>
      <c r="E165" s="294"/>
      <c r="F165" s="479">
        <f t="shared" si="14"/>
        <v>0</v>
      </c>
      <c r="G165" s="479">
        <f t="shared" si="15"/>
        <v>0</v>
      </c>
      <c r="H165" s="479">
        <f t="shared" si="16"/>
        <v>0</v>
      </c>
      <c r="I165" s="479">
        <f t="shared" si="17"/>
        <v>0</v>
      </c>
      <c r="J165" s="479">
        <f t="shared" si="18"/>
        <v>0</v>
      </c>
      <c r="K165" s="479">
        <f t="shared" si="19"/>
        <v>0</v>
      </c>
      <c r="L165" s="479">
        <f t="shared" si="20"/>
        <v>0</v>
      </c>
      <c r="M165" s="293"/>
    </row>
    <row r="166" spans="1:13" ht="12.75" outlineLevel="1">
      <c r="A166" s="293"/>
      <c r="B166" s="293"/>
      <c r="C166" s="293"/>
      <c r="D166" s="293"/>
      <c r="E166" s="294"/>
      <c r="F166" s="479">
        <f t="shared" si="14"/>
        <v>0</v>
      </c>
      <c r="G166" s="479">
        <f t="shared" si="15"/>
        <v>0</v>
      </c>
      <c r="H166" s="479">
        <f t="shared" si="16"/>
        <v>0</v>
      </c>
      <c r="I166" s="479">
        <f t="shared" si="17"/>
        <v>0</v>
      </c>
      <c r="J166" s="479">
        <f t="shared" si="18"/>
        <v>0</v>
      </c>
      <c r="K166" s="479">
        <f t="shared" si="19"/>
        <v>0</v>
      </c>
      <c r="L166" s="479">
        <f t="shared" si="20"/>
        <v>0</v>
      </c>
      <c r="M166" s="293"/>
    </row>
    <row r="167" spans="1:13" ht="12.75" outlineLevel="1">
      <c r="A167" s="293"/>
      <c r="B167" s="293"/>
      <c r="C167" s="293"/>
      <c r="D167" s="293"/>
      <c r="E167" s="294"/>
      <c r="F167" s="479">
        <f t="shared" si="14"/>
        <v>0</v>
      </c>
      <c r="G167" s="479">
        <f t="shared" si="15"/>
        <v>0</v>
      </c>
      <c r="H167" s="479">
        <f t="shared" si="16"/>
        <v>0</v>
      </c>
      <c r="I167" s="479">
        <f t="shared" si="17"/>
        <v>0</v>
      </c>
      <c r="J167" s="479">
        <f t="shared" si="18"/>
        <v>0</v>
      </c>
      <c r="K167" s="479">
        <f t="shared" si="19"/>
        <v>0</v>
      </c>
      <c r="L167" s="479">
        <f t="shared" si="20"/>
        <v>0</v>
      </c>
      <c r="M167" s="293"/>
    </row>
    <row r="168" spans="1:13" ht="12.75" outlineLevel="1">
      <c r="A168" s="293"/>
      <c r="B168" s="293"/>
      <c r="C168" s="293"/>
      <c r="D168" s="293"/>
      <c r="E168" s="294"/>
      <c r="F168" s="479">
        <f t="shared" si="14"/>
        <v>0</v>
      </c>
      <c r="G168" s="479">
        <f t="shared" si="15"/>
        <v>0</v>
      </c>
      <c r="H168" s="479">
        <f t="shared" si="16"/>
        <v>0</v>
      </c>
      <c r="I168" s="479">
        <f t="shared" si="17"/>
        <v>0</v>
      </c>
      <c r="J168" s="479">
        <f t="shared" si="18"/>
        <v>0</v>
      </c>
      <c r="K168" s="479">
        <f t="shared" si="19"/>
        <v>0</v>
      </c>
      <c r="L168" s="479">
        <f t="shared" si="20"/>
        <v>0</v>
      </c>
      <c r="M168" s="293"/>
    </row>
    <row r="169" spans="1:13" ht="12.75" outlineLevel="1">
      <c r="A169" s="293"/>
      <c r="B169" s="293"/>
      <c r="C169" s="293"/>
      <c r="D169" s="293"/>
      <c r="E169" s="294"/>
      <c r="F169" s="479">
        <f t="shared" si="14"/>
        <v>0</v>
      </c>
      <c r="G169" s="479">
        <f t="shared" si="15"/>
        <v>0</v>
      </c>
      <c r="H169" s="479">
        <f t="shared" si="16"/>
        <v>0</v>
      </c>
      <c r="I169" s="479">
        <f t="shared" si="17"/>
        <v>0</v>
      </c>
      <c r="J169" s="479">
        <f t="shared" si="18"/>
        <v>0</v>
      </c>
      <c r="K169" s="479">
        <f t="shared" si="19"/>
        <v>0</v>
      </c>
      <c r="L169" s="479">
        <f t="shared" si="20"/>
        <v>0</v>
      </c>
      <c r="M169" s="293"/>
    </row>
    <row r="170" spans="1:13" ht="12.75" outlineLevel="1">
      <c r="A170" s="293"/>
      <c r="B170" s="293"/>
      <c r="C170" s="293"/>
      <c r="D170" s="293"/>
      <c r="E170" s="294"/>
      <c r="F170" s="479">
        <f t="shared" si="14"/>
        <v>0</v>
      </c>
      <c r="G170" s="479">
        <f t="shared" si="15"/>
        <v>0</v>
      </c>
      <c r="H170" s="479">
        <f t="shared" si="16"/>
        <v>0</v>
      </c>
      <c r="I170" s="479">
        <f t="shared" si="17"/>
        <v>0</v>
      </c>
      <c r="J170" s="479">
        <f t="shared" si="18"/>
        <v>0</v>
      </c>
      <c r="K170" s="479">
        <f t="shared" si="19"/>
        <v>0</v>
      </c>
      <c r="L170" s="479">
        <f t="shared" si="20"/>
        <v>0</v>
      </c>
      <c r="M170" s="293"/>
    </row>
    <row r="171" spans="1:13" ht="12.75" outlineLevel="1">
      <c r="A171" s="293"/>
      <c r="B171" s="293"/>
      <c r="C171" s="293"/>
      <c r="D171" s="293"/>
      <c r="E171" s="294"/>
      <c r="F171" s="479">
        <f t="shared" si="14"/>
        <v>0</v>
      </c>
      <c r="G171" s="479">
        <f t="shared" si="15"/>
        <v>0</v>
      </c>
      <c r="H171" s="479">
        <f t="shared" si="16"/>
        <v>0</v>
      </c>
      <c r="I171" s="479">
        <f t="shared" si="17"/>
        <v>0</v>
      </c>
      <c r="J171" s="479">
        <f t="shared" si="18"/>
        <v>0</v>
      </c>
      <c r="K171" s="479">
        <f t="shared" si="19"/>
        <v>0</v>
      </c>
      <c r="L171" s="479">
        <f t="shared" si="20"/>
        <v>0</v>
      </c>
      <c r="M171" s="293"/>
    </row>
    <row r="172" spans="1:13" ht="12.75" outlineLevel="1">
      <c r="A172" s="293"/>
      <c r="B172" s="293"/>
      <c r="C172" s="293"/>
      <c r="D172" s="293"/>
      <c r="E172" s="294"/>
      <c r="F172" s="479">
        <f t="shared" si="14"/>
        <v>0</v>
      </c>
      <c r="G172" s="479">
        <f t="shared" si="15"/>
        <v>0</v>
      </c>
      <c r="H172" s="479">
        <f t="shared" si="16"/>
        <v>0</v>
      </c>
      <c r="I172" s="479">
        <f t="shared" si="17"/>
        <v>0</v>
      </c>
      <c r="J172" s="479">
        <f t="shared" si="18"/>
        <v>0</v>
      </c>
      <c r="K172" s="479">
        <f t="shared" si="19"/>
        <v>0</v>
      </c>
      <c r="L172" s="479">
        <f t="shared" si="20"/>
        <v>0</v>
      </c>
      <c r="M172" s="293"/>
    </row>
    <row r="173" spans="1:13" ht="12.75" outlineLevel="1">
      <c r="A173" s="293"/>
      <c r="B173" s="293"/>
      <c r="C173" s="293"/>
      <c r="D173" s="293"/>
      <c r="E173" s="294"/>
      <c r="F173" s="479">
        <f t="shared" si="14"/>
        <v>0</v>
      </c>
      <c r="G173" s="479">
        <f t="shared" si="15"/>
        <v>0</v>
      </c>
      <c r="H173" s="479">
        <f t="shared" si="16"/>
        <v>0</v>
      </c>
      <c r="I173" s="479">
        <f t="shared" si="17"/>
        <v>0</v>
      </c>
      <c r="J173" s="479">
        <f t="shared" si="18"/>
        <v>0</v>
      </c>
      <c r="K173" s="479">
        <f t="shared" si="19"/>
        <v>0</v>
      </c>
      <c r="L173" s="479">
        <f t="shared" si="20"/>
        <v>0</v>
      </c>
      <c r="M173" s="293"/>
    </row>
    <row r="174" spans="1:13" ht="12.75" outlineLevel="1">
      <c r="A174" s="293"/>
      <c r="B174" s="293"/>
      <c r="C174" s="293"/>
      <c r="D174" s="293"/>
      <c r="E174" s="294"/>
      <c r="F174" s="479">
        <f t="shared" si="14"/>
        <v>0</v>
      </c>
      <c r="G174" s="479">
        <f t="shared" si="15"/>
        <v>0</v>
      </c>
      <c r="H174" s="479">
        <f t="shared" si="16"/>
        <v>0</v>
      </c>
      <c r="I174" s="479">
        <f t="shared" si="17"/>
        <v>0</v>
      </c>
      <c r="J174" s="479">
        <f t="shared" si="18"/>
        <v>0</v>
      </c>
      <c r="K174" s="479">
        <f t="shared" si="19"/>
        <v>0</v>
      </c>
      <c r="L174" s="479">
        <f t="shared" si="20"/>
        <v>0</v>
      </c>
      <c r="M174" s="293"/>
    </row>
    <row r="175" spans="1:13" ht="12.75" outlineLevel="1">
      <c r="A175" s="293"/>
      <c r="B175" s="293"/>
      <c r="C175" s="293"/>
      <c r="D175" s="293"/>
      <c r="E175" s="294"/>
      <c r="F175" s="479">
        <f t="shared" si="14"/>
        <v>0</v>
      </c>
      <c r="G175" s="479">
        <f t="shared" si="15"/>
        <v>0</v>
      </c>
      <c r="H175" s="479">
        <f t="shared" si="16"/>
        <v>0</v>
      </c>
      <c r="I175" s="479">
        <f t="shared" si="17"/>
        <v>0</v>
      </c>
      <c r="J175" s="479">
        <f t="shared" si="18"/>
        <v>0</v>
      </c>
      <c r="K175" s="479">
        <f t="shared" si="19"/>
        <v>0</v>
      </c>
      <c r="L175" s="479">
        <f t="shared" si="20"/>
        <v>0</v>
      </c>
      <c r="M175" s="293"/>
    </row>
    <row r="176" spans="1:13" ht="12.75" outlineLevel="1">
      <c r="A176" s="293"/>
      <c r="B176" s="293"/>
      <c r="C176" s="293"/>
      <c r="D176" s="293"/>
      <c r="E176" s="294"/>
      <c r="F176" s="479">
        <f t="shared" si="14"/>
        <v>0</v>
      </c>
      <c r="G176" s="479">
        <f t="shared" si="15"/>
        <v>0</v>
      </c>
      <c r="H176" s="479">
        <f t="shared" si="16"/>
        <v>0</v>
      </c>
      <c r="I176" s="479">
        <f t="shared" si="17"/>
        <v>0</v>
      </c>
      <c r="J176" s="479">
        <f t="shared" si="18"/>
        <v>0</v>
      </c>
      <c r="K176" s="479">
        <f t="shared" si="19"/>
        <v>0</v>
      </c>
      <c r="L176" s="479">
        <f t="shared" si="20"/>
        <v>0</v>
      </c>
      <c r="M176" s="293"/>
    </row>
    <row r="177" spans="1:13" ht="12.75" outlineLevel="1">
      <c r="A177" s="293"/>
      <c r="B177" s="293"/>
      <c r="C177" s="293"/>
      <c r="D177" s="293"/>
      <c r="E177" s="294"/>
      <c r="F177" s="479">
        <f t="shared" si="14"/>
        <v>0</v>
      </c>
      <c r="G177" s="479">
        <f t="shared" si="15"/>
        <v>0</v>
      </c>
      <c r="H177" s="479">
        <f t="shared" si="16"/>
        <v>0</v>
      </c>
      <c r="I177" s="479">
        <f t="shared" si="17"/>
        <v>0</v>
      </c>
      <c r="J177" s="479">
        <f t="shared" si="18"/>
        <v>0</v>
      </c>
      <c r="K177" s="479">
        <f t="shared" si="19"/>
        <v>0</v>
      </c>
      <c r="L177" s="479">
        <f t="shared" si="20"/>
        <v>0</v>
      </c>
      <c r="M177" s="293"/>
    </row>
    <row r="178" spans="1:13" ht="12.75" outlineLevel="1">
      <c r="A178" s="293"/>
      <c r="B178" s="293"/>
      <c r="C178" s="293"/>
      <c r="D178" s="293"/>
      <c r="E178" s="294"/>
      <c r="F178" s="479">
        <f t="shared" si="14"/>
        <v>0</v>
      </c>
      <c r="G178" s="479">
        <f t="shared" si="15"/>
        <v>0</v>
      </c>
      <c r="H178" s="479">
        <f t="shared" si="16"/>
        <v>0</v>
      </c>
      <c r="I178" s="479">
        <f t="shared" si="17"/>
        <v>0</v>
      </c>
      <c r="J178" s="479">
        <f t="shared" si="18"/>
        <v>0</v>
      </c>
      <c r="K178" s="479">
        <f t="shared" si="19"/>
        <v>0</v>
      </c>
      <c r="L178" s="479">
        <f t="shared" si="20"/>
        <v>0</v>
      </c>
      <c r="M178" s="293"/>
    </row>
    <row r="179" spans="1:13" ht="12.75" outlineLevel="1">
      <c r="A179" s="293"/>
      <c r="B179" s="293"/>
      <c r="C179" s="293"/>
      <c r="D179" s="293"/>
      <c r="E179" s="294"/>
      <c r="F179" s="479">
        <f t="shared" si="14"/>
        <v>0</v>
      </c>
      <c r="G179" s="479">
        <f t="shared" si="15"/>
        <v>0</v>
      </c>
      <c r="H179" s="479">
        <f t="shared" si="16"/>
        <v>0</v>
      </c>
      <c r="I179" s="479">
        <f t="shared" si="17"/>
        <v>0</v>
      </c>
      <c r="J179" s="479">
        <f t="shared" si="18"/>
        <v>0</v>
      </c>
      <c r="K179" s="479">
        <f t="shared" si="19"/>
        <v>0</v>
      </c>
      <c r="L179" s="479">
        <f t="shared" si="20"/>
        <v>0</v>
      </c>
      <c r="M179" s="293"/>
    </row>
    <row r="180" spans="1:13" ht="12.75" outlineLevel="1">
      <c r="A180" s="293"/>
      <c r="B180" s="293"/>
      <c r="C180" s="293"/>
      <c r="D180" s="293"/>
      <c r="E180" s="294"/>
      <c r="F180" s="479">
        <f t="shared" si="14"/>
        <v>0</v>
      </c>
      <c r="G180" s="479">
        <f t="shared" si="15"/>
        <v>0</v>
      </c>
      <c r="H180" s="479">
        <f t="shared" si="16"/>
        <v>0</v>
      </c>
      <c r="I180" s="479">
        <f t="shared" si="17"/>
        <v>0</v>
      </c>
      <c r="J180" s="479">
        <f t="shared" si="18"/>
        <v>0</v>
      </c>
      <c r="K180" s="479">
        <f t="shared" si="19"/>
        <v>0</v>
      </c>
      <c r="L180" s="479">
        <f t="shared" si="20"/>
        <v>0</v>
      </c>
      <c r="M180" s="293"/>
    </row>
    <row r="181" spans="1:13" ht="12.75" outlineLevel="1">
      <c r="A181" s="293"/>
      <c r="B181" s="293"/>
      <c r="C181" s="293"/>
      <c r="D181" s="293"/>
      <c r="E181" s="294"/>
      <c r="F181" s="479">
        <f t="shared" si="14"/>
        <v>0</v>
      </c>
      <c r="G181" s="479">
        <f t="shared" si="15"/>
        <v>0</v>
      </c>
      <c r="H181" s="479">
        <f t="shared" si="16"/>
        <v>0</v>
      </c>
      <c r="I181" s="479">
        <f t="shared" si="17"/>
        <v>0</v>
      </c>
      <c r="J181" s="479">
        <f t="shared" si="18"/>
        <v>0</v>
      </c>
      <c r="K181" s="479">
        <f t="shared" si="19"/>
        <v>0</v>
      </c>
      <c r="L181" s="479">
        <f t="shared" si="20"/>
        <v>0</v>
      </c>
      <c r="M181" s="293"/>
    </row>
    <row r="182" spans="1:13" ht="12.75" outlineLevel="1">
      <c r="A182" s="293"/>
      <c r="B182" s="293"/>
      <c r="C182" s="293"/>
      <c r="D182" s="293"/>
      <c r="E182" s="294"/>
      <c r="F182" s="479">
        <f t="shared" si="14"/>
        <v>0</v>
      </c>
      <c r="G182" s="479">
        <f t="shared" si="15"/>
        <v>0</v>
      </c>
      <c r="H182" s="479">
        <f t="shared" si="16"/>
        <v>0</v>
      </c>
      <c r="I182" s="479">
        <f t="shared" si="17"/>
        <v>0</v>
      </c>
      <c r="J182" s="479">
        <f t="shared" si="18"/>
        <v>0</v>
      </c>
      <c r="K182" s="479">
        <f t="shared" si="19"/>
        <v>0</v>
      </c>
      <c r="L182" s="479">
        <f t="shared" si="20"/>
        <v>0</v>
      </c>
      <c r="M182" s="293"/>
    </row>
    <row r="183" spans="1:13" ht="12.75" outlineLevel="1">
      <c r="A183" s="293"/>
      <c r="B183" s="293"/>
      <c r="C183" s="293"/>
      <c r="D183" s="293"/>
      <c r="E183" s="294"/>
      <c r="F183" s="479">
        <f t="shared" si="14"/>
        <v>0</v>
      </c>
      <c r="G183" s="479">
        <f t="shared" si="15"/>
        <v>0</v>
      </c>
      <c r="H183" s="479">
        <f t="shared" si="16"/>
        <v>0</v>
      </c>
      <c r="I183" s="479">
        <f t="shared" si="17"/>
        <v>0</v>
      </c>
      <c r="J183" s="479">
        <f t="shared" si="18"/>
        <v>0</v>
      </c>
      <c r="K183" s="479">
        <f t="shared" si="19"/>
        <v>0</v>
      </c>
      <c r="L183" s="479">
        <f t="shared" si="20"/>
        <v>0</v>
      </c>
      <c r="M183" s="293"/>
    </row>
    <row r="184" spans="1:13" ht="12.75" outlineLevel="1">
      <c r="A184" s="293"/>
      <c r="B184" s="293"/>
      <c r="C184" s="293"/>
      <c r="D184" s="293"/>
      <c r="E184" s="294"/>
      <c r="F184" s="479">
        <f t="shared" si="14"/>
        <v>0</v>
      </c>
      <c r="G184" s="479">
        <f t="shared" si="15"/>
        <v>0</v>
      </c>
      <c r="H184" s="479">
        <f t="shared" si="16"/>
        <v>0</v>
      </c>
      <c r="I184" s="479">
        <f t="shared" si="17"/>
        <v>0</v>
      </c>
      <c r="J184" s="479">
        <f t="shared" si="18"/>
        <v>0</v>
      </c>
      <c r="K184" s="479">
        <f t="shared" si="19"/>
        <v>0</v>
      </c>
      <c r="L184" s="479">
        <f t="shared" si="20"/>
        <v>0</v>
      </c>
      <c r="M184" s="293"/>
    </row>
    <row r="185" spans="1:13" ht="12.75" outlineLevel="1">
      <c r="A185" s="293"/>
      <c r="B185" s="293"/>
      <c r="C185" s="293"/>
      <c r="D185" s="293"/>
      <c r="E185" s="294"/>
      <c r="F185" s="479">
        <f t="shared" si="14"/>
        <v>0</v>
      </c>
      <c r="G185" s="479">
        <f t="shared" si="15"/>
        <v>0</v>
      </c>
      <c r="H185" s="479">
        <f t="shared" si="16"/>
        <v>0</v>
      </c>
      <c r="I185" s="479">
        <f t="shared" si="17"/>
        <v>0</v>
      </c>
      <c r="J185" s="479">
        <f t="shared" si="18"/>
        <v>0</v>
      </c>
      <c r="K185" s="479">
        <f t="shared" si="19"/>
        <v>0</v>
      </c>
      <c r="L185" s="479">
        <f t="shared" si="20"/>
        <v>0</v>
      </c>
      <c r="M185" s="293"/>
    </row>
    <row r="186" spans="1:13" ht="12.75" outlineLevel="1">
      <c r="A186" s="293"/>
      <c r="B186" s="293"/>
      <c r="C186" s="293"/>
      <c r="D186" s="293"/>
      <c r="E186" s="294"/>
      <c r="F186" s="479">
        <f t="shared" si="14"/>
        <v>0</v>
      </c>
      <c r="G186" s="479">
        <f t="shared" si="15"/>
        <v>0</v>
      </c>
      <c r="H186" s="479">
        <f t="shared" si="16"/>
        <v>0</v>
      </c>
      <c r="I186" s="479">
        <f t="shared" si="17"/>
        <v>0</v>
      </c>
      <c r="J186" s="479">
        <f t="shared" si="18"/>
        <v>0</v>
      </c>
      <c r="K186" s="479">
        <f t="shared" si="19"/>
        <v>0</v>
      </c>
      <c r="L186" s="479">
        <f t="shared" si="20"/>
        <v>0</v>
      </c>
      <c r="M186" s="293"/>
    </row>
    <row r="187" spans="1:13" ht="12.75" outlineLevel="1">
      <c r="A187" s="293"/>
      <c r="B187" s="293"/>
      <c r="C187" s="293"/>
      <c r="D187" s="293"/>
      <c r="E187" s="294"/>
      <c r="F187" s="479">
        <f t="shared" si="14"/>
        <v>0</v>
      </c>
      <c r="G187" s="479">
        <f t="shared" si="15"/>
        <v>0</v>
      </c>
      <c r="H187" s="479">
        <f t="shared" si="16"/>
        <v>0</v>
      </c>
      <c r="I187" s="479">
        <f t="shared" si="17"/>
        <v>0</v>
      </c>
      <c r="J187" s="479">
        <f t="shared" si="18"/>
        <v>0</v>
      </c>
      <c r="K187" s="479">
        <f t="shared" si="19"/>
        <v>0</v>
      </c>
      <c r="L187" s="479">
        <f t="shared" si="20"/>
        <v>0</v>
      </c>
      <c r="M187" s="293"/>
    </row>
    <row r="188" spans="1:13" ht="12.75" outlineLevel="1">
      <c r="A188" s="293"/>
      <c r="B188" s="293"/>
      <c r="C188" s="293"/>
      <c r="D188" s="293"/>
      <c r="E188" s="294"/>
      <c r="F188" s="479">
        <f t="shared" si="14"/>
        <v>0</v>
      </c>
      <c r="G188" s="479">
        <f t="shared" si="15"/>
        <v>0</v>
      </c>
      <c r="H188" s="479">
        <f t="shared" si="16"/>
        <v>0</v>
      </c>
      <c r="I188" s="479">
        <f t="shared" si="17"/>
        <v>0</v>
      </c>
      <c r="J188" s="479">
        <f t="shared" si="18"/>
        <v>0</v>
      </c>
      <c r="K188" s="479">
        <f t="shared" si="19"/>
        <v>0</v>
      </c>
      <c r="L188" s="479">
        <f t="shared" si="20"/>
        <v>0</v>
      </c>
      <c r="M188" s="293"/>
    </row>
    <row r="189" spans="1:13" ht="12.75" outlineLevel="1">
      <c r="A189" s="293"/>
      <c r="B189" s="293"/>
      <c r="C189" s="293"/>
      <c r="D189" s="293"/>
      <c r="E189" s="294"/>
      <c r="F189" s="479">
        <f t="shared" si="14"/>
        <v>0</v>
      </c>
      <c r="G189" s="479">
        <f t="shared" si="15"/>
        <v>0</v>
      </c>
      <c r="H189" s="479">
        <f t="shared" si="16"/>
        <v>0</v>
      </c>
      <c r="I189" s="479">
        <f t="shared" si="17"/>
        <v>0</v>
      </c>
      <c r="J189" s="479">
        <f t="shared" si="18"/>
        <v>0</v>
      </c>
      <c r="K189" s="479">
        <f t="shared" si="19"/>
        <v>0</v>
      </c>
      <c r="L189" s="479">
        <f t="shared" si="20"/>
        <v>0</v>
      </c>
      <c r="M189" s="293"/>
    </row>
    <row r="190" spans="1:13" ht="12.75" outlineLevel="1">
      <c r="A190" s="293"/>
      <c r="B190" s="293"/>
      <c r="C190" s="293"/>
      <c r="D190" s="293"/>
      <c r="E190" s="294"/>
      <c r="F190" s="479">
        <f t="shared" si="14"/>
        <v>0</v>
      </c>
      <c r="G190" s="479">
        <f t="shared" si="15"/>
        <v>0</v>
      </c>
      <c r="H190" s="479">
        <f t="shared" si="16"/>
        <v>0</v>
      </c>
      <c r="I190" s="479">
        <f t="shared" si="17"/>
        <v>0</v>
      </c>
      <c r="J190" s="479">
        <f t="shared" si="18"/>
        <v>0</v>
      </c>
      <c r="K190" s="479">
        <f t="shared" si="19"/>
        <v>0</v>
      </c>
      <c r="L190" s="479">
        <f t="shared" si="20"/>
        <v>0</v>
      </c>
      <c r="M190" s="293"/>
    </row>
    <row r="191" spans="1:13" ht="12.75" outlineLevel="1">
      <c r="A191" s="293"/>
      <c r="B191" s="293"/>
      <c r="C191" s="293"/>
      <c r="D191" s="293"/>
      <c r="E191" s="294"/>
      <c r="F191" s="479">
        <f t="shared" si="14"/>
        <v>0</v>
      </c>
      <c r="G191" s="479">
        <f t="shared" si="15"/>
        <v>0</v>
      </c>
      <c r="H191" s="479">
        <f t="shared" si="16"/>
        <v>0</v>
      </c>
      <c r="I191" s="479">
        <f t="shared" si="17"/>
        <v>0</v>
      </c>
      <c r="J191" s="479">
        <f t="shared" si="18"/>
        <v>0</v>
      </c>
      <c r="K191" s="479">
        <f t="shared" si="19"/>
        <v>0</v>
      </c>
      <c r="L191" s="479">
        <f t="shared" si="20"/>
        <v>0</v>
      </c>
      <c r="M191" s="293"/>
    </row>
    <row r="192" spans="1:13" ht="12.75" outlineLevel="1">
      <c r="A192" s="293"/>
      <c r="B192" s="293"/>
      <c r="C192" s="293"/>
      <c r="D192" s="293"/>
      <c r="E192" s="294"/>
      <c r="F192" s="479">
        <f t="shared" si="14"/>
        <v>0</v>
      </c>
      <c r="G192" s="479">
        <f t="shared" si="15"/>
        <v>0</v>
      </c>
      <c r="H192" s="479">
        <f t="shared" si="16"/>
        <v>0</v>
      </c>
      <c r="I192" s="479">
        <f t="shared" si="17"/>
        <v>0</v>
      </c>
      <c r="J192" s="479">
        <f t="shared" si="18"/>
        <v>0</v>
      </c>
      <c r="K192" s="479">
        <f t="shared" si="19"/>
        <v>0</v>
      </c>
      <c r="L192" s="479">
        <f t="shared" si="20"/>
        <v>0</v>
      </c>
      <c r="M192" s="293"/>
    </row>
    <row r="193" spans="1:13" ht="12.75" outlineLevel="1">
      <c r="A193" s="293"/>
      <c r="B193" s="293"/>
      <c r="C193" s="293"/>
      <c r="D193" s="293"/>
      <c r="E193" s="294"/>
      <c r="F193" s="479">
        <f t="shared" si="14"/>
        <v>0</v>
      </c>
      <c r="G193" s="479">
        <f t="shared" si="15"/>
        <v>0</v>
      </c>
      <c r="H193" s="479">
        <f t="shared" si="16"/>
        <v>0</v>
      </c>
      <c r="I193" s="479">
        <f t="shared" si="17"/>
        <v>0</v>
      </c>
      <c r="J193" s="479">
        <f t="shared" si="18"/>
        <v>0</v>
      </c>
      <c r="K193" s="479">
        <f t="shared" si="19"/>
        <v>0</v>
      </c>
      <c r="L193" s="479">
        <f t="shared" si="20"/>
        <v>0</v>
      </c>
      <c r="M193" s="293"/>
    </row>
    <row r="194" spans="1:13" ht="12.75" outlineLevel="1">
      <c r="A194" s="293"/>
      <c r="B194" s="293"/>
      <c r="C194" s="293"/>
      <c r="D194" s="293"/>
      <c r="E194" s="294"/>
      <c r="F194" s="479">
        <f t="shared" si="14"/>
        <v>0</v>
      </c>
      <c r="G194" s="479">
        <f t="shared" si="15"/>
        <v>0</v>
      </c>
      <c r="H194" s="479">
        <f t="shared" si="16"/>
        <v>0</v>
      </c>
      <c r="I194" s="479">
        <f t="shared" si="17"/>
        <v>0</v>
      </c>
      <c r="J194" s="479">
        <f t="shared" si="18"/>
        <v>0</v>
      </c>
      <c r="K194" s="479">
        <f t="shared" si="19"/>
        <v>0</v>
      </c>
      <c r="L194" s="479">
        <f t="shared" si="20"/>
        <v>0</v>
      </c>
      <c r="M194" s="293"/>
    </row>
    <row r="195" spans="1:13" ht="12.75" outlineLevel="1">
      <c r="A195" s="293"/>
      <c r="B195" s="293"/>
      <c r="C195" s="293"/>
      <c r="D195" s="293"/>
      <c r="E195" s="294"/>
      <c r="F195" s="479">
        <f t="shared" si="14"/>
        <v>0</v>
      </c>
      <c r="G195" s="479">
        <f t="shared" si="15"/>
        <v>0</v>
      </c>
      <c r="H195" s="479">
        <f t="shared" si="16"/>
        <v>0</v>
      </c>
      <c r="I195" s="479">
        <f t="shared" si="17"/>
        <v>0</v>
      </c>
      <c r="J195" s="479">
        <f t="shared" si="18"/>
        <v>0</v>
      </c>
      <c r="K195" s="479">
        <f t="shared" si="19"/>
        <v>0</v>
      </c>
      <c r="L195" s="479">
        <f t="shared" si="20"/>
        <v>0</v>
      </c>
      <c r="M195" s="293"/>
    </row>
    <row r="196" spans="1:13" ht="12.75" outlineLevel="1">
      <c r="A196" s="293"/>
      <c r="B196" s="293"/>
      <c r="C196" s="293"/>
      <c r="D196" s="293"/>
      <c r="E196" s="294"/>
      <c r="F196" s="479">
        <f t="shared" si="14"/>
        <v>0</v>
      </c>
      <c r="G196" s="479">
        <f t="shared" si="15"/>
        <v>0</v>
      </c>
      <c r="H196" s="479">
        <f t="shared" si="16"/>
        <v>0</v>
      </c>
      <c r="I196" s="479">
        <f t="shared" si="17"/>
        <v>0</v>
      </c>
      <c r="J196" s="479">
        <f t="shared" si="18"/>
        <v>0</v>
      </c>
      <c r="K196" s="479">
        <f t="shared" si="19"/>
        <v>0</v>
      </c>
      <c r="L196" s="479">
        <f t="shared" si="20"/>
        <v>0</v>
      </c>
      <c r="M196" s="293"/>
    </row>
    <row r="197" spans="1:13" ht="12.75" outlineLevel="1">
      <c r="A197" s="293"/>
      <c r="B197" s="293"/>
      <c r="C197" s="293"/>
      <c r="D197" s="293"/>
      <c r="E197" s="294"/>
      <c r="F197" s="479">
        <f t="shared" si="14"/>
        <v>0</v>
      </c>
      <c r="G197" s="479">
        <f t="shared" si="15"/>
        <v>0</v>
      </c>
      <c r="H197" s="479">
        <f t="shared" si="16"/>
        <v>0</v>
      </c>
      <c r="I197" s="479">
        <f t="shared" si="17"/>
        <v>0</v>
      </c>
      <c r="J197" s="479">
        <f t="shared" si="18"/>
        <v>0</v>
      </c>
      <c r="K197" s="479">
        <f t="shared" si="19"/>
        <v>0</v>
      </c>
      <c r="L197" s="479">
        <f t="shared" si="20"/>
        <v>0</v>
      </c>
      <c r="M197" s="293"/>
    </row>
    <row r="198" spans="1:13" ht="12.75" outlineLevel="1">
      <c r="A198" s="293"/>
      <c r="B198" s="293"/>
      <c r="C198" s="293"/>
      <c r="D198" s="293"/>
      <c r="E198" s="294"/>
      <c r="F198" s="479">
        <f t="shared" si="14"/>
        <v>0</v>
      </c>
      <c r="G198" s="479">
        <f t="shared" si="15"/>
        <v>0</v>
      </c>
      <c r="H198" s="479">
        <f t="shared" si="16"/>
        <v>0</v>
      </c>
      <c r="I198" s="479">
        <f t="shared" si="17"/>
        <v>0</v>
      </c>
      <c r="J198" s="479">
        <f t="shared" si="18"/>
        <v>0</v>
      </c>
      <c r="K198" s="479">
        <f t="shared" si="19"/>
        <v>0</v>
      </c>
      <c r="L198" s="479">
        <f t="shared" si="20"/>
        <v>0</v>
      </c>
      <c r="M198" s="293"/>
    </row>
    <row r="199" spans="1:13" ht="12.75" outlineLevel="1">
      <c r="A199" s="293"/>
      <c r="B199" s="293"/>
      <c r="C199" s="293"/>
      <c r="D199" s="293"/>
      <c r="E199" s="294"/>
      <c r="F199" s="479">
        <f t="shared" si="14"/>
        <v>0</v>
      </c>
      <c r="G199" s="479">
        <f t="shared" si="15"/>
        <v>0</v>
      </c>
      <c r="H199" s="479">
        <f t="shared" si="16"/>
        <v>0</v>
      </c>
      <c r="I199" s="479">
        <f t="shared" si="17"/>
        <v>0</v>
      </c>
      <c r="J199" s="479">
        <f t="shared" si="18"/>
        <v>0</v>
      </c>
      <c r="K199" s="479">
        <f t="shared" si="19"/>
        <v>0</v>
      </c>
      <c r="L199" s="479">
        <f t="shared" si="20"/>
        <v>0</v>
      </c>
      <c r="M199" s="293"/>
    </row>
    <row r="200" spans="1:13" ht="12.75" outlineLevel="1">
      <c r="A200" s="293"/>
      <c r="B200" s="293"/>
      <c r="C200" s="293"/>
      <c r="D200" s="293"/>
      <c r="E200" s="294"/>
      <c r="F200" s="479">
        <f aca="true" t="shared" si="21" ref="F200:F263">ROUND(IF(D200=$F$3,E200/12,0),2)</f>
        <v>0</v>
      </c>
      <c r="G200" s="479">
        <f aca="true" t="shared" si="22" ref="G200:G263">ROUND(IF(D200=$G$3,E200/12,0),2)</f>
        <v>0</v>
      </c>
      <c r="H200" s="479">
        <f aca="true" t="shared" si="23" ref="H200:H263">ROUND(IF(D200=$H$3,E200/12,0),2)</f>
        <v>0</v>
      </c>
      <c r="I200" s="479">
        <f aca="true" t="shared" si="24" ref="I200:I263">ROUND(IF(D200=$I$3,E200/12,0),2)</f>
        <v>0</v>
      </c>
      <c r="J200" s="479">
        <f aca="true" t="shared" si="25" ref="J200:J263">ROUND(IF(D200=$J$3,E200/12,0),2)</f>
        <v>0</v>
      </c>
      <c r="K200" s="479">
        <f aca="true" t="shared" si="26" ref="K200:K263">ROUND(IF(D200=$K$3,E200/12,0),2)</f>
        <v>0</v>
      </c>
      <c r="L200" s="479">
        <f aca="true" t="shared" si="27" ref="L200:L263">ROUND(IF(D200=$L$3,E200/12,0),2)</f>
        <v>0</v>
      </c>
      <c r="M200" s="293"/>
    </row>
    <row r="201" spans="1:13" ht="12.75" outlineLevel="1">
      <c r="A201" s="293"/>
      <c r="B201" s="293"/>
      <c r="C201" s="293"/>
      <c r="D201" s="293"/>
      <c r="E201" s="294"/>
      <c r="F201" s="479">
        <f t="shared" si="21"/>
        <v>0</v>
      </c>
      <c r="G201" s="479">
        <f t="shared" si="22"/>
        <v>0</v>
      </c>
      <c r="H201" s="479">
        <f t="shared" si="23"/>
        <v>0</v>
      </c>
      <c r="I201" s="479">
        <f t="shared" si="24"/>
        <v>0</v>
      </c>
      <c r="J201" s="479">
        <f t="shared" si="25"/>
        <v>0</v>
      </c>
      <c r="K201" s="479">
        <f t="shared" si="26"/>
        <v>0</v>
      </c>
      <c r="L201" s="479">
        <f t="shared" si="27"/>
        <v>0</v>
      </c>
      <c r="M201" s="293"/>
    </row>
    <row r="202" spans="1:13" ht="12.75" outlineLevel="1">
      <c r="A202" s="293"/>
      <c r="B202" s="293"/>
      <c r="C202" s="293"/>
      <c r="D202" s="293"/>
      <c r="E202" s="294"/>
      <c r="F202" s="479">
        <f t="shared" si="21"/>
        <v>0</v>
      </c>
      <c r="G202" s="479">
        <f t="shared" si="22"/>
        <v>0</v>
      </c>
      <c r="H202" s="479">
        <f t="shared" si="23"/>
        <v>0</v>
      </c>
      <c r="I202" s="479">
        <f t="shared" si="24"/>
        <v>0</v>
      </c>
      <c r="J202" s="479">
        <f t="shared" si="25"/>
        <v>0</v>
      </c>
      <c r="K202" s="479">
        <f t="shared" si="26"/>
        <v>0</v>
      </c>
      <c r="L202" s="479">
        <f t="shared" si="27"/>
        <v>0</v>
      </c>
      <c r="M202" s="293"/>
    </row>
    <row r="203" spans="1:13" ht="12.75" outlineLevel="1">
      <c r="A203" s="293"/>
      <c r="B203" s="293"/>
      <c r="C203" s="293"/>
      <c r="D203" s="293"/>
      <c r="E203" s="294"/>
      <c r="F203" s="479">
        <f t="shared" si="21"/>
        <v>0</v>
      </c>
      <c r="G203" s="479">
        <f t="shared" si="22"/>
        <v>0</v>
      </c>
      <c r="H203" s="479">
        <f t="shared" si="23"/>
        <v>0</v>
      </c>
      <c r="I203" s="479">
        <f t="shared" si="24"/>
        <v>0</v>
      </c>
      <c r="J203" s="479">
        <f t="shared" si="25"/>
        <v>0</v>
      </c>
      <c r="K203" s="479">
        <f t="shared" si="26"/>
        <v>0</v>
      </c>
      <c r="L203" s="479">
        <f t="shared" si="27"/>
        <v>0</v>
      </c>
      <c r="M203" s="293"/>
    </row>
    <row r="204" spans="1:13" ht="12.75" outlineLevel="1">
      <c r="A204" s="293"/>
      <c r="B204" s="293"/>
      <c r="C204" s="293"/>
      <c r="D204" s="293"/>
      <c r="E204" s="294"/>
      <c r="F204" s="479">
        <f t="shared" si="21"/>
        <v>0</v>
      </c>
      <c r="G204" s="479">
        <f t="shared" si="22"/>
        <v>0</v>
      </c>
      <c r="H204" s="479">
        <f t="shared" si="23"/>
        <v>0</v>
      </c>
      <c r="I204" s="479">
        <f t="shared" si="24"/>
        <v>0</v>
      </c>
      <c r="J204" s="479">
        <f t="shared" si="25"/>
        <v>0</v>
      </c>
      <c r="K204" s="479">
        <f t="shared" si="26"/>
        <v>0</v>
      </c>
      <c r="L204" s="479">
        <f t="shared" si="27"/>
        <v>0</v>
      </c>
      <c r="M204" s="293"/>
    </row>
    <row r="205" spans="1:13" ht="12.75" outlineLevel="1">
      <c r="A205" s="293"/>
      <c r="B205" s="293"/>
      <c r="C205" s="293"/>
      <c r="D205" s="293"/>
      <c r="E205" s="294"/>
      <c r="F205" s="479">
        <f t="shared" si="21"/>
        <v>0</v>
      </c>
      <c r="G205" s="479">
        <f t="shared" si="22"/>
        <v>0</v>
      </c>
      <c r="H205" s="479">
        <f t="shared" si="23"/>
        <v>0</v>
      </c>
      <c r="I205" s="479">
        <f t="shared" si="24"/>
        <v>0</v>
      </c>
      <c r="J205" s="479">
        <f t="shared" si="25"/>
        <v>0</v>
      </c>
      <c r="K205" s="479">
        <f t="shared" si="26"/>
        <v>0</v>
      </c>
      <c r="L205" s="479">
        <f t="shared" si="27"/>
        <v>0</v>
      </c>
      <c r="M205" s="293"/>
    </row>
    <row r="206" spans="1:13" ht="12.75" outlineLevel="1">
      <c r="A206" s="293"/>
      <c r="B206" s="293"/>
      <c r="C206" s="293"/>
      <c r="D206" s="293"/>
      <c r="E206" s="294"/>
      <c r="F206" s="479">
        <f t="shared" si="21"/>
        <v>0</v>
      </c>
      <c r="G206" s="479">
        <f t="shared" si="22"/>
        <v>0</v>
      </c>
      <c r="H206" s="479">
        <f t="shared" si="23"/>
        <v>0</v>
      </c>
      <c r="I206" s="479">
        <f t="shared" si="24"/>
        <v>0</v>
      </c>
      <c r="J206" s="479">
        <f t="shared" si="25"/>
        <v>0</v>
      </c>
      <c r="K206" s="479">
        <f t="shared" si="26"/>
        <v>0</v>
      </c>
      <c r="L206" s="479">
        <f t="shared" si="27"/>
        <v>0</v>
      </c>
      <c r="M206" s="293"/>
    </row>
    <row r="207" spans="1:13" ht="12.75" outlineLevel="1">
      <c r="A207" s="293"/>
      <c r="B207" s="293"/>
      <c r="C207" s="293"/>
      <c r="D207" s="293"/>
      <c r="E207" s="294"/>
      <c r="F207" s="479">
        <f t="shared" si="21"/>
        <v>0</v>
      </c>
      <c r="G207" s="479">
        <f t="shared" si="22"/>
        <v>0</v>
      </c>
      <c r="H207" s="479">
        <f t="shared" si="23"/>
        <v>0</v>
      </c>
      <c r="I207" s="479">
        <f t="shared" si="24"/>
        <v>0</v>
      </c>
      <c r="J207" s="479">
        <f t="shared" si="25"/>
        <v>0</v>
      </c>
      <c r="K207" s="479">
        <f t="shared" si="26"/>
        <v>0</v>
      </c>
      <c r="L207" s="479">
        <f t="shared" si="27"/>
        <v>0</v>
      </c>
      <c r="M207" s="293"/>
    </row>
    <row r="208" spans="1:13" ht="12.75" outlineLevel="1">
      <c r="A208" s="293"/>
      <c r="B208" s="293"/>
      <c r="C208" s="293"/>
      <c r="D208" s="293"/>
      <c r="E208" s="294"/>
      <c r="F208" s="479">
        <f t="shared" si="21"/>
        <v>0</v>
      </c>
      <c r="G208" s="479">
        <f t="shared" si="22"/>
        <v>0</v>
      </c>
      <c r="H208" s="479">
        <f t="shared" si="23"/>
        <v>0</v>
      </c>
      <c r="I208" s="479">
        <f t="shared" si="24"/>
        <v>0</v>
      </c>
      <c r="J208" s="479">
        <f t="shared" si="25"/>
        <v>0</v>
      </c>
      <c r="K208" s="479">
        <f t="shared" si="26"/>
        <v>0</v>
      </c>
      <c r="L208" s="479">
        <f t="shared" si="27"/>
        <v>0</v>
      </c>
      <c r="M208" s="293"/>
    </row>
    <row r="209" spans="1:13" ht="12.75" outlineLevel="1">
      <c r="A209" s="293"/>
      <c r="B209" s="293"/>
      <c r="C209" s="293"/>
      <c r="D209" s="293"/>
      <c r="E209" s="294"/>
      <c r="F209" s="479">
        <f t="shared" si="21"/>
        <v>0</v>
      </c>
      <c r="G209" s="479">
        <f t="shared" si="22"/>
        <v>0</v>
      </c>
      <c r="H209" s="479">
        <f t="shared" si="23"/>
        <v>0</v>
      </c>
      <c r="I209" s="479">
        <f t="shared" si="24"/>
        <v>0</v>
      </c>
      <c r="J209" s="479">
        <f t="shared" si="25"/>
        <v>0</v>
      </c>
      <c r="K209" s="479">
        <f t="shared" si="26"/>
        <v>0</v>
      </c>
      <c r="L209" s="479">
        <f t="shared" si="27"/>
        <v>0</v>
      </c>
      <c r="M209" s="293"/>
    </row>
    <row r="210" spans="1:13" ht="12.75" outlineLevel="1">
      <c r="A210" s="293"/>
      <c r="B210" s="293"/>
      <c r="C210" s="293"/>
      <c r="D210" s="293"/>
      <c r="E210" s="294"/>
      <c r="F210" s="479">
        <f t="shared" si="21"/>
        <v>0</v>
      </c>
      <c r="G210" s="479">
        <f t="shared" si="22"/>
        <v>0</v>
      </c>
      <c r="H210" s="479">
        <f t="shared" si="23"/>
        <v>0</v>
      </c>
      <c r="I210" s="479">
        <f t="shared" si="24"/>
        <v>0</v>
      </c>
      <c r="J210" s="479">
        <f t="shared" si="25"/>
        <v>0</v>
      </c>
      <c r="K210" s="479">
        <f t="shared" si="26"/>
        <v>0</v>
      </c>
      <c r="L210" s="479">
        <f t="shared" si="27"/>
        <v>0</v>
      </c>
      <c r="M210" s="293"/>
    </row>
    <row r="211" spans="1:13" ht="12.75" outlineLevel="1">
      <c r="A211" s="293"/>
      <c r="B211" s="293"/>
      <c r="C211" s="293"/>
      <c r="D211" s="293"/>
      <c r="E211" s="294"/>
      <c r="F211" s="479">
        <f t="shared" si="21"/>
        <v>0</v>
      </c>
      <c r="G211" s="479">
        <f t="shared" si="22"/>
        <v>0</v>
      </c>
      <c r="H211" s="479">
        <f t="shared" si="23"/>
        <v>0</v>
      </c>
      <c r="I211" s="479">
        <f t="shared" si="24"/>
        <v>0</v>
      </c>
      <c r="J211" s="479">
        <f t="shared" si="25"/>
        <v>0</v>
      </c>
      <c r="K211" s="479">
        <f t="shared" si="26"/>
        <v>0</v>
      </c>
      <c r="L211" s="479">
        <f t="shared" si="27"/>
        <v>0</v>
      </c>
      <c r="M211" s="293"/>
    </row>
    <row r="212" spans="1:13" ht="12.75" outlineLevel="1">
      <c r="A212" s="293"/>
      <c r="B212" s="293"/>
      <c r="C212" s="293"/>
      <c r="D212" s="293"/>
      <c r="E212" s="294"/>
      <c r="F212" s="479">
        <f t="shared" si="21"/>
        <v>0</v>
      </c>
      <c r="G212" s="479">
        <f t="shared" si="22"/>
        <v>0</v>
      </c>
      <c r="H212" s="479">
        <f t="shared" si="23"/>
        <v>0</v>
      </c>
      <c r="I212" s="479">
        <f t="shared" si="24"/>
        <v>0</v>
      </c>
      <c r="J212" s="479">
        <f t="shared" si="25"/>
        <v>0</v>
      </c>
      <c r="K212" s="479">
        <f t="shared" si="26"/>
        <v>0</v>
      </c>
      <c r="L212" s="479">
        <f t="shared" si="27"/>
        <v>0</v>
      </c>
      <c r="M212" s="293"/>
    </row>
    <row r="213" spans="1:13" ht="12.75" outlineLevel="1">
      <c r="A213" s="293"/>
      <c r="B213" s="293"/>
      <c r="C213" s="293"/>
      <c r="D213" s="293"/>
      <c r="E213" s="294"/>
      <c r="F213" s="479">
        <f t="shared" si="21"/>
        <v>0</v>
      </c>
      <c r="G213" s="479">
        <f t="shared" si="22"/>
        <v>0</v>
      </c>
      <c r="H213" s="479">
        <f t="shared" si="23"/>
        <v>0</v>
      </c>
      <c r="I213" s="479">
        <f t="shared" si="24"/>
        <v>0</v>
      </c>
      <c r="J213" s="479">
        <f t="shared" si="25"/>
        <v>0</v>
      </c>
      <c r="K213" s="479">
        <f t="shared" si="26"/>
        <v>0</v>
      </c>
      <c r="L213" s="479">
        <f t="shared" si="27"/>
        <v>0</v>
      </c>
      <c r="M213" s="293"/>
    </row>
    <row r="214" spans="1:13" ht="12.75" outlineLevel="1">
      <c r="A214" s="293"/>
      <c r="B214" s="293"/>
      <c r="C214" s="293"/>
      <c r="D214" s="293"/>
      <c r="E214" s="294"/>
      <c r="F214" s="479">
        <f t="shared" si="21"/>
        <v>0</v>
      </c>
      <c r="G214" s="479">
        <f t="shared" si="22"/>
        <v>0</v>
      </c>
      <c r="H214" s="479">
        <f t="shared" si="23"/>
        <v>0</v>
      </c>
      <c r="I214" s="479">
        <f t="shared" si="24"/>
        <v>0</v>
      </c>
      <c r="J214" s="479">
        <f t="shared" si="25"/>
        <v>0</v>
      </c>
      <c r="K214" s="479">
        <f t="shared" si="26"/>
        <v>0</v>
      </c>
      <c r="L214" s="479">
        <f t="shared" si="27"/>
        <v>0</v>
      </c>
      <c r="M214" s="293"/>
    </row>
    <row r="215" spans="1:13" ht="12.75" outlineLevel="1">
      <c r="A215" s="293"/>
      <c r="B215" s="293"/>
      <c r="C215" s="293"/>
      <c r="D215" s="293"/>
      <c r="E215" s="294"/>
      <c r="F215" s="479">
        <f t="shared" si="21"/>
        <v>0</v>
      </c>
      <c r="G215" s="479">
        <f t="shared" si="22"/>
        <v>0</v>
      </c>
      <c r="H215" s="479">
        <f t="shared" si="23"/>
        <v>0</v>
      </c>
      <c r="I215" s="479">
        <f t="shared" si="24"/>
        <v>0</v>
      </c>
      <c r="J215" s="479">
        <f t="shared" si="25"/>
        <v>0</v>
      </c>
      <c r="K215" s="479">
        <f t="shared" si="26"/>
        <v>0</v>
      </c>
      <c r="L215" s="479">
        <f t="shared" si="27"/>
        <v>0</v>
      </c>
      <c r="M215" s="293"/>
    </row>
    <row r="216" spans="1:13" ht="12.75" outlineLevel="1">
      <c r="A216" s="293"/>
      <c r="B216" s="293"/>
      <c r="C216" s="293"/>
      <c r="D216" s="293"/>
      <c r="E216" s="294"/>
      <c r="F216" s="479">
        <f t="shared" si="21"/>
        <v>0</v>
      </c>
      <c r="G216" s="479">
        <f t="shared" si="22"/>
        <v>0</v>
      </c>
      <c r="H216" s="479">
        <f t="shared" si="23"/>
        <v>0</v>
      </c>
      <c r="I216" s="479">
        <f t="shared" si="24"/>
        <v>0</v>
      </c>
      <c r="J216" s="479">
        <f t="shared" si="25"/>
        <v>0</v>
      </c>
      <c r="K216" s="479">
        <f t="shared" si="26"/>
        <v>0</v>
      </c>
      <c r="L216" s="479">
        <f t="shared" si="27"/>
        <v>0</v>
      </c>
      <c r="M216" s="293"/>
    </row>
    <row r="217" spans="1:13" ht="12.75" outlineLevel="1">
      <c r="A217" s="293"/>
      <c r="B217" s="293"/>
      <c r="C217" s="293"/>
      <c r="D217" s="293"/>
      <c r="E217" s="294"/>
      <c r="F217" s="479">
        <f t="shared" si="21"/>
        <v>0</v>
      </c>
      <c r="G217" s="479">
        <f t="shared" si="22"/>
        <v>0</v>
      </c>
      <c r="H217" s="479">
        <f t="shared" si="23"/>
        <v>0</v>
      </c>
      <c r="I217" s="479">
        <f t="shared" si="24"/>
        <v>0</v>
      </c>
      <c r="J217" s="479">
        <f t="shared" si="25"/>
        <v>0</v>
      </c>
      <c r="K217" s="479">
        <f t="shared" si="26"/>
        <v>0</v>
      </c>
      <c r="L217" s="479">
        <f t="shared" si="27"/>
        <v>0</v>
      </c>
      <c r="M217" s="293"/>
    </row>
    <row r="218" spans="1:13" ht="12.75" outlineLevel="1">
      <c r="A218" s="293"/>
      <c r="B218" s="293"/>
      <c r="C218" s="293"/>
      <c r="D218" s="293"/>
      <c r="E218" s="294"/>
      <c r="F218" s="479">
        <f t="shared" si="21"/>
        <v>0</v>
      </c>
      <c r="G218" s="479">
        <f t="shared" si="22"/>
        <v>0</v>
      </c>
      <c r="H218" s="479">
        <f t="shared" si="23"/>
        <v>0</v>
      </c>
      <c r="I218" s="479">
        <f t="shared" si="24"/>
        <v>0</v>
      </c>
      <c r="J218" s="479">
        <f t="shared" si="25"/>
        <v>0</v>
      </c>
      <c r="K218" s="479">
        <f t="shared" si="26"/>
        <v>0</v>
      </c>
      <c r="L218" s="479">
        <f t="shared" si="27"/>
        <v>0</v>
      </c>
      <c r="M218" s="293"/>
    </row>
    <row r="219" spans="1:13" ht="12.75" outlineLevel="1">
      <c r="A219" s="293"/>
      <c r="B219" s="293"/>
      <c r="C219" s="293"/>
      <c r="D219" s="293"/>
      <c r="E219" s="294"/>
      <c r="F219" s="479">
        <f t="shared" si="21"/>
        <v>0</v>
      </c>
      <c r="G219" s="479">
        <f t="shared" si="22"/>
        <v>0</v>
      </c>
      <c r="H219" s="479">
        <f t="shared" si="23"/>
        <v>0</v>
      </c>
      <c r="I219" s="479">
        <f t="shared" si="24"/>
        <v>0</v>
      </c>
      <c r="J219" s="479">
        <f t="shared" si="25"/>
        <v>0</v>
      </c>
      <c r="K219" s="479">
        <f t="shared" si="26"/>
        <v>0</v>
      </c>
      <c r="L219" s="479">
        <f t="shared" si="27"/>
        <v>0</v>
      </c>
      <c r="M219" s="293"/>
    </row>
    <row r="220" spans="1:13" ht="12.75" outlineLevel="1">
      <c r="A220" s="293"/>
      <c r="B220" s="293"/>
      <c r="C220" s="293"/>
      <c r="D220" s="293"/>
      <c r="E220" s="294"/>
      <c r="F220" s="479">
        <f t="shared" si="21"/>
        <v>0</v>
      </c>
      <c r="G220" s="479">
        <f t="shared" si="22"/>
        <v>0</v>
      </c>
      <c r="H220" s="479">
        <f t="shared" si="23"/>
        <v>0</v>
      </c>
      <c r="I220" s="479">
        <f t="shared" si="24"/>
        <v>0</v>
      </c>
      <c r="J220" s="479">
        <f t="shared" si="25"/>
        <v>0</v>
      </c>
      <c r="K220" s="479">
        <f t="shared" si="26"/>
        <v>0</v>
      </c>
      <c r="L220" s="479">
        <f t="shared" si="27"/>
        <v>0</v>
      </c>
      <c r="M220" s="293"/>
    </row>
    <row r="221" spans="1:13" ht="12.75" outlineLevel="1">
      <c r="A221" s="293"/>
      <c r="B221" s="293"/>
      <c r="C221" s="293"/>
      <c r="D221" s="293"/>
      <c r="E221" s="294"/>
      <c r="F221" s="479">
        <f t="shared" si="21"/>
        <v>0</v>
      </c>
      <c r="G221" s="479">
        <f t="shared" si="22"/>
        <v>0</v>
      </c>
      <c r="H221" s="479">
        <f t="shared" si="23"/>
        <v>0</v>
      </c>
      <c r="I221" s="479">
        <f t="shared" si="24"/>
        <v>0</v>
      </c>
      <c r="J221" s="479">
        <f t="shared" si="25"/>
        <v>0</v>
      </c>
      <c r="K221" s="479">
        <f t="shared" si="26"/>
        <v>0</v>
      </c>
      <c r="L221" s="479">
        <f t="shared" si="27"/>
        <v>0</v>
      </c>
      <c r="M221" s="293"/>
    </row>
    <row r="222" spans="1:13" ht="12.75" outlineLevel="1">
      <c r="A222" s="293"/>
      <c r="B222" s="293"/>
      <c r="C222" s="293"/>
      <c r="D222" s="293"/>
      <c r="E222" s="294"/>
      <c r="F222" s="479">
        <f t="shared" si="21"/>
        <v>0</v>
      </c>
      <c r="G222" s="479">
        <f t="shared" si="22"/>
        <v>0</v>
      </c>
      <c r="H222" s="479">
        <f t="shared" si="23"/>
        <v>0</v>
      </c>
      <c r="I222" s="479">
        <f t="shared" si="24"/>
        <v>0</v>
      </c>
      <c r="J222" s="479">
        <f t="shared" si="25"/>
        <v>0</v>
      </c>
      <c r="K222" s="479">
        <f t="shared" si="26"/>
        <v>0</v>
      </c>
      <c r="L222" s="479">
        <f t="shared" si="27"/>
        <v>0</v>
      </c>
      <c r="M222" s="293"/>
    </row>
    <row r="223" spans="1:13" ht="12.75" outlineLevel="1">
      <c r="A223" s="293"/>
      <c r="B223" s="293"/>
      <c r="C223" s="293"/>
      <c r="D223" s="293"/>
      <c r="E223" s="294"/>
      <c r="F223" s="479">
        <f t="shared" si="21"/>
        <v>0</v>
      </c>
      <c r="G223" s="479">
        <f t="shared" si="22"/>
        <v>0</v>
      </c>
      <c r="H223" s="479">
        <f t="shared" si="23"/>
        <v>0</v>
      </c>
      <c r="I223" s="479">
        <f t="shared" si="24"/>
        <v>0</v>
      </c>
      <c r="J223" s="479">
        <f t="shared" si="25"/>
        <v>0</v>
      </c>
      <c r="K223" s="479">
        <f t="shared" si="26"/>
        <v>0</v>
      </c>
      <c r="L223" s="479">
        <f t="shared" si="27"/>
        <v>0</v>
      </c>
      <c r="M223" s="293"/>
    </row>
    <row r="224" spans="1:13" ht="12.75" outlineLevel="1">
      <c r="A224" s="293"/>
      <c r="B224" s="293"/>
      <c r="C224" s="293"/>
      <c r="D224" s="293"/>
      <c r="E224" s="294"/>
      <c r="F224" s="479">
        <f t="shared" si="21"/>
        <v>0</v>
      </c>
      <c r="G224" s="479">
        <f t="shared" si="22"/>
        <v>0</v>
      </c>
      <c r="H224" s="479">
        <f t="shared" si="23"/>
        <v>0</v>
      </c>
      <c r="I224" s="479">
        <f t="shared" si="24"/>
        <v>0</v>
      </c>
      <c r="J224" s="479">
        <f t="shared" si="25"/>
        <v>0</v>
      </c>
      <c r="K224" s="479">
        <f t="shared" si="26"/>
        <v>0</v>
      </c>
      <c r="L224" s="479">
        <f t="shared" si="27"/>
        <v>0</v>
      </c>
      <c r="M224" s="293"/>
    </row>
    <row r="225" spans="1:13" ht="12.75" outlineLevel="1">
      <c r="A225" s="293"/>
      <c r="B225" s="293"/>
      <c r="C225" s="293"/>
      <c r="D225" s="293"/>
      <c r="E225" s="294"/>
      <c r="F225" s="479">
        <f t="shared" si="21"/>
        <v>0</v>
      </c>
      <c r="G225" s="479">
        <f t="shared" si="22"/>
        <v>0</v>
      </c>
      <c r="H225" s="479">
        <f t="shared" si="23"/>
        <v>0</v>
      </c>
      <c r="I225" s="479">
        <f t="shared" si="24"/>
        <v>0</v>
      </c>
      <c r="J225" s="479">
        <f t="shared" si="25"/>
        <v>0</v>
      </c>
      <c r="K225" s="479">
        <f t="shared" si="26"/>
        <v>0</v>
      </c>
      <c r="L225" s="479">
        <f t="shared" si="27"/>
        <v>0</v>
      </c>
      <c r="M225" s="293"/>
    </row>
    <row r="226" spans="1:13" ht="12.75" outlineLevel="1">
      <c r="A226" s="293"/>
      <c r="B226" s="293"/>
      <c r="C226" s="293"/>
      <c r="D226" s="293"/>
      <c r="E226" s="294"/>
      <c r="F226" s="479">
        <f t="shared" si="21"/>
        <v>0</v>
      </c>
      <c r="G226" s="479">
        <f t="shared" si="22"/>
        <v>0</v>
      </c>
      <c r="H226" s="479">
        <f t="shared" si="23"/>
        <v>0</v>
      </c>
      <c r="I226" s="479">
        <f t="shared" si="24"/>
        <v>0</v>
      </c>
      <c r="J226" s="479">
        <f t="shared" si="25"/>
        <v>0</v>
      </c>
      <c r="K226" s="479">
        <f t="shared" si="26"/>
        <v>0</v>
      </c>
      <c r="L226" s="479">
        <f t="shared" si="27"/>
        <v>0</v>
      </c>
      <c r="M226" s="293"/>
    </row>
    <row r="227" spans="1:13" ht="12.75" outlineLevel="1">
      <c r="A227" s="293"/>
      <c r="B227" s="293"/>
      <c r="C227" s="293"/>
      <c r="D227" s="293"/>
      <c r="E227" s="294"/>
      <c r="F227" s="479">
        <f t="shared" si="21"/>
        <v>0</v>
      </c>
      <c r="G227" s="479">
        <f t="shared" si="22"/>
        <v>0</v>
      </c>
      <c r="H227" s="479">
        <f t="shared" si="23"/>
        <v>0</v>
      </c>
      <c r="I227" s="479">
        <f t="shared" si="24"/>
        <v>0</v>
      </c>
      <c r="J227" s="479">
        <f t="shared" si="25"/>
        <v>0</v>
      </c>
      <c r="K227" s="479">
        <f t="shared" si="26"/>
        <v>0</v>
      </c>
      <c r="L227" s="479">
        <f t="shared" si="27"/>
        <v>0</v>
      </c>
      <c r="M227" s="293"/>
    </row>
    <row r="228" spans="1:13" ht="12.75" outlineLevel="1">
      <c r="A228" s="293"/>
      <c r="B228" s="293"/>
      <c r="C228" s="293"/>
      <c r="D228" s="293"/>
      <c r="E228" s="294"/>
      <c r="F228" s="479">
        <f t="shared" si="21"/>
        <v>0</v>
      </c>
      <c r="G228" s="479">
        <f t="shared" si="22"/>
        <v>0</v>
      </c>
      <c r="H228" s="479">
        <f t="shared" si="23"/>
        <v>0</v>
      </c>
      <c r="I228" s="479">
        <f t="shared" si="24"/>
        <v>0</v>
      </c>
      <c r="J228" s="479">
        <f t="shared" si="25"/>
        <v>0</v>
      </c>
      <c r="K228" s="479">
        <f t="shared" si="26"/>
        <v>0</v>
      </c>
      <c r="L228" s="479">
        <f t="shared" si="27"/>
        <v>0</v>
      </c>
      <c r="M228" s="293"/>
    </row>
    <row r="229" spans="1:13" ht="12.75" outlineLevel="1">
      <c r="A229" s="293"/>
      <c r="B229" s="293"/>
      <c r="C229" s="293"/>
      <c r="D229" s="293"/>
      <c r="E229" s="294"/>
      <c r="F229" s="479">
        <f t="shared" si="21"/>
        <v>0</v>
      </c>
      <c r="G229" s="479">
        <f t="shared" si="22"/>
        <v>0</v>
      </c>
      <c r="H229" s="479">
        <f t="shared" si="23"/>
        <v>0</v>
      </c>
      <c r="I229" s="479">
        <f t="shared" si="24"/>
        <v>0</v>
      </c>
      <c r="J229" s="479">
        <f t="shared" si="25"/>
        <v>0</v>
      </c>
      <c r="K229" s="479">
        <f t="shared" si="26"/>
        <v>0</v>
      </c>
      <c r="L229" s="479">
        <f t="shared" si="27"/>
        <v>0</v>
      </c>
      <c r="M229" s="293"/>
    </row>
    <row r="230" spans="1:13" ht="12.75" outlineLevel="1">
      <c r="A230" s="293"/>
      <c r="B230" s="293"/>
      <c r="C230" s="293"/>
      <c r="D230" s="293"/>
      <c r="E230" s="294"/>
      <c r="F230" s="479">
        <f t="shared" si="21"/>
        <v>0</v>
      </c>
      <c r="G230" s="479">
        <f t="shared" si="22"/>
        <v>0</v>
      </c>
      <c r="H230" s="479">
        <f t="shared" si="23"/>
        <v>0</v>
      </c>
      <c r="I230" s="479">
        <f t="shared" si="24"/>
        <v>0</v>
      </c>
      <c r="J230" s="479">
        <f t="shared" si="25"/>
        <v>0</v>
      </c>
      <c r="K230" s="479">
        <f t="shared" si="26"/>
        <v>0</v>
      </c>
      <c r="L230" s="479">
        <f t="shared" si="27"/>
        <v>0</v>
      </c>
      <c r="M230" s="293"/>
    </row>
    <row r="231" spans="1:13" ht="12.75" outlineLevel="1">
      <c r="A231" s="293"/>
      <c r="B231" s="293"/>
      <c r="C231" s="293"/>
      <c r="D231" s="293"/>
      <c r="E231" s="294"/>
      <c r="F231" s="479">
        <f t="shared" si="21"/>
        <v>0</v>
      </c>
      <c r="G231" s="479">
        <f t="shared" si="22"/>
        <v>0</v>
      </c>
      <c r="H231" s="479">
        <f t="shared" si="23"/>
        <v>0</v>
      </c>
      <c r="I231" s="479">
        <f t="shared" si="24"/>
        <v>0</v>
      </c>
      <c r="J231" s="479">
        <f t="shared" si="25"/>
        <v>0</v>
      </c>
      <c r="K231" s="479">
        <f t="shared" si="26"/>
        <v>0</v>
      </c>
      <c r="L231" s="479">
        <f t="shared" si="27"/>
        <v>0</v>
      </c>
      <c r="M231" s="293"/>
    </row>
    <row r="232" spans="1:13" ht="12.75" outlineLevel="1">
      <c r="A232" s="293"/>
      <c r="B232" s="293"/>
      <c r="C232" s="293"/>
      <c r="D232" s="293"/>
      <c r="E232" s="294"/>
      <c r="F232" s="479">
        <f t="shared" si="21"/>
        <v>0</v>
      </c>
      <c r="G232" s="479">
        <f t="shared" si="22"/>
        <v>0</v>
      </c>
      <c r="H232" s="479">
        <f t="shared" si="23"/>
        <v>0</v>
      </c>
      <c r="I232" s="479">
        <f t="shared" si="24"/>
        <v>0</v>
      </c>
      <c r="J232" s="479">
        <f t="shared" si="25"/>
        <v>0</v>
      </c>
      <c r="K232" s="479">
        <f t="shared" si="26"/>
        <v>0</v>
      </c>
      <c r="L232" s="479">
        <f t="shared" si="27"/>
        <v>0</v>
      </c>
      <c r="M232" s="293"/>
    </row>
    <row r="233" spans="1:13" ht="12.75" outlineLevel="1">
      <c r="A233" s="293"/>
      <c r="B233" s="293"/>
      <c r="C233" s="293"/>
      <c r="D233" s="293"/>
      <c r="E233" s="294"/>
      <c r="F233" s="479">
        <f t="shared" si="21"/>
        <v>0</v>
      </c>
      <c r="G233" s="479">
        <f t="shared" si="22"/>
        <v>0</v>
      </c>
      <c r="H233" s="479">
        <f t="shared" si="23"/>
        <v>0</v>
      </c>
      <c r="I233" s="479">
        <f t="shared" si="24"/>
        <v>0</v>
      </c>
      <c r="J233" s="479">
        <f t="shared" si="25"/>
        <v>0</v>
      </c>
      <c r="K233" s="479">
        <f t="shared" si="26"/>
        <v>0</v>
      </c>
      <c r="L233" s="479">
        <f t="shared" si="27"/>
        <v>0</v>
      </c>
      <c r="M233" s="293"/>
    </row>
    <row r="234" spans="1:13" ht="12.75" outlineLevel="1">
      <c r="A234" s="293"/>
      <c r="B234" s="293"/>
      <c r="C234" s="293"/>
      <c r="D234" s="293"/>
      <c r="E234" s="294"/>
      <c r="F234" s="479">
        <f t="shared" si="21"/>
        <v>0</v>
      </c>
      <c r="G234" s="479">
        <f t="shared" si="22"/>
        <v>0</v>
      </c>
      <c r="H234" s="479">
        <f t="shared" si="23"/>
        <v>0</v>
      </c>
      <c r="I234" s="479">
        <f t="shared" si="24"/>
        <v>0</v>
      </c>
      <c r="J234" s="479">
        <f t="shared" si="25"/>
        <v>0</v>
      </c>
      <c r="K234" s="479">
        <f t="shared" si="26"/>
        <v>0</v>
      </c>
      <c r="L234" s="479">
        <f t="shared" si="27"/>
        <v>0</v>
      </c>
      <c r="M234" s="293"/>
    </row>
    <row r="235" spans="1:13" ht="12.75" outlineLevel="1">
      <c r="A235" s="293"/>
      <c r="B235" s="293"/>
      <c r="C235" s="293"/>
      <c r="D235" s="293"/>
      <c r="E235" s="294"/>
      <c r="F235" s="479">
        <f t="shared" si="21"/>
        <v>0</v>
      </c>
      <c r="G235" s="479">
        <f t="shared" si="22"/>
        <v>0</v>
      </c>
      <c r="H235" s="479">
        <f t="shared" si="23"/>
        <v>0</v>
      </c>
      <c r="I235" s="479">
        <f t="shared" si="24"/>
        <v>0</v>
      </c>
      <c r="J235" s="479">
        <f t="shared" si="25"/>
        <v>0</v>
      </c>
      <c r="K235" s="479">
        <f t="shared" si="26"/>
        <v>0</v>
      </c>
      <c r="L235" s="479">
        <f t="shared" si="27"/>
        <v>0</v>
      </c>
      <c r="M235" s="293"/>
    </row>
    <row r="236" spans="1:13" ht="12.75" outlineLevel="1">
      <c r="A236" s="293"/>
      <c r="B236" s="293"/>
      <c r="C236" s="293"/>
      <c r="D236" s="293"/>
      <c r="E236" s="294"/>
      <c r="F236" s="479">
        <f t="shared" si="21"/>
        <v>0</v>
      </c>
      <c r="G236" s="479">
        <f t="shared" si="22"/>
        <v>0</v>
      </c>
      <c r="H236" s="479">
        <f t="shared" si="23"/>
        <v>0</v>
      </c>
      <c r="I236" s="479">
        <f t="shared" si="24"/>
        <v>0</v>
      </c>
      <c r="J236" s="479">
        <f t="shared" si="25"/>
        <v>0</v>
      </c>
      <c r="K236" s="479">
        <f t="shared" si="26"/>
        <v>0</v>
      </c>
      <c r="L236" s="479">
        <f t="shared" si="27"/>
        <v>0</v>
      </c>
      <c r="M236" s="293"/>
    </row>
    <row r="237" spans="1:13" ht="12.75" outlineLevel="1">
      <c r="A237" s="293"/>
      <c r="B237" s="293"/>
      <c r="C237" s="293"/>
      <c r="D237" s="293"/>
      <c r="E237" s="294"/>
      <c r="F237" s="479">
        <f t="shared" si="21"/>
        <v>0</v>
      </c>
      <c r="G237" s="479">
        <f t="shared" si="22"/>
        <v>0</v>
      </c>
      <c r="H237" s="479">
        <f t="shared" si="23"/>
        <v>0</v>
      </c>
      <c r="I237" s="479">
        <f t="shared" si="24"/>
        <v>0</v>
      </c>
      <c r="J237" s="479">
        <f t="shared" si="25"/>
        <v>0</v>
      </c>
      <c r="K237" s="479">
        <f t="shared" si="26"/>
        <v>0</v>
      </c>
      <c r="L237" s="479">
        <f t="shared" si="27"/>
        <v>0</v>
      </c>
      <c r="M237" s="293"/>
    </row>
    <row r="238" spans="1:13" ht="12.75" outlineLevel="1">
      <c r="A238" s="293"/>
      <c r="B238" s="293"/>
      <c r="C238" s="293"/>
      <c r="D238" s="293"/>
      <c r="E238" s="294"/>
      <c r="F238" s="479">
        <f t="shared" si="21"/>
        <v>0</v>
      </c>
      <c r="G238" s="479">
        <f t="shared" si="22"/>
        <v>0</v>
      </c>
      <c r="H238" s="479">
        <f t="shared" si="23"/>
        <v>0</v>
      </c>
      <c r="I238" s="479">
        <f t="shared" si="24"/>
        <v>0</v>
      </c>
      <c r="J238" s="479">
        <f t="shared" si="25"/>
        <v>0</v>
      </c>
      <c r="K238" s="479">
        <f t="shared" si="26"/>
        <v>0</v>
      </c>
      <c r="L238" s="479">
        <f t="shared" si="27"/>
        <v>0</v>
      </c>
      <c r="M238" s="293"/>
    </row>
    <row r="239" spans="1:13" ht="12.75" outlineLevel="1">
      <c r="A239" s="293"/>
      <c r="B239" s="293"/>
      <c r="C239" s="293"/>
      <c r="D239" s="293"/>
      <c r="E239" s="294"/>
      <c r="F239" s="479">
        <f t="shared" si="21"/>
        <v>0</v>
      </c>
      <c r="G239" s="479">
        <f t="shared" si="22"/>
        <v>0</v>
      </c>
      <c r="H239" s="479">
        <f t="shared" si="23"/>
        <v>0</v>
      </c>
      <c r="I239" s="479">
        <f t="shared" si="24"/>
        <v>0</v>
      </c>
      <c r="J239" s="479">
        <f t="shared" si="25"/>
        <v>0</v>
      </c>
      <c r="K239" s="479">
        <f t="shared" si="26"/>
        <v>0</v>
      </c>
      <c r="L239" s="479">
        <f t="shared" si="27"/>
        <v>0</v>
      </c>
      <c r="M239" s="293"/>
    </row>
    <row r="240" spans="1:13" ht="12.75" outlineLevel="1">
      <c r="A240" s="293"/>
      <c r="B240" s="293"/>
      <c r="C240" s="293"/>
      <c r="D240" s="293"/>
      <c r="E240" s="294"/>
      <c r="F240" s="479">
        <f t="shared" si="21"/>
        <v>0</v>
      </c>
      <c r="G240" s="479">
        <f t="shared" si="22"/>
        <v>0</v>
      </c>
      <c r="H240" s="479">
        <f t="shared" si="23"/>
        <v>0</v>
      </c>
      <c r="I240" s="479">
        <f t="shared" si="24"/>
        <v>0</v>
      </c>
      <c r="J240" s="479">
        <f t="shared" si="25"/>
        <v>0</v>
      </c>
      <c r="K240" s="479">
        <f t="shared" si="26"/>
        <v>0</v>
      </c>
      <c r="L240" s="479">
        <f t="shared" si="27"/>
        <v>0</v>
      </c>
      <c r="M240" s="293"/>
    </row>
    <row r="241" spans="1:13" ht="12.75" outlineLevel="1">
      <c r="A241" s="293"/>
      <c r="B241" s="293"/>
      <c r="C241" s="293"/>
      <c r="D241" s="293"/>
      <c r="E241" s="294"/>
      <c r="F241" s="479">
        <f t="shared" si="21"/>
        <v>0</v>
      </c>
      <c r="G241" s="479">
        <f t="shared" si="22"/>
        <v>0</v>
      </c>
      <c r="H241" s="479">
        <f t="shared" si="23"/>
        <v>0</v>
      </c>
      <c r="I241" s="479">
        <f t="shared" si="24"/>
        <v>0</v>
      </c>
      <c r="J241" s="479">
        <f t="shared" si="25"/>
        <v>0</v>
      </c>
      <c r="K241" s="479">
        <f t="shared" si="26"/>
        <v>0</v>
      </c>
      <c r="L241" s="479">
        <f t="shared" si="27"/>
        <v>0</v>
      </c>
      <c r="M241" s="293"/>
    </row>
    <row r="242" spans="1:13" ht="12.75" outlineLevel="1">
      <c r="A242" s="293"/>
      <c r="B242" s="293"/>
      <c r="C242" s="293"/>
      <c r="D242" s="293"/>
      <c r="E242" s="294"/>
      <c r="F242" s="479">
        <f t="shared" si="21"/>
        <v>0</v>
      </c>
      <c r="G242" s="479">
        <f t="shared" si="22"/>
        <v>0</v>
      </c>
      <c r="H242" s="479">
        <f t="shared" si="23"/>
        <v>0</v>
      </c>
      <c r="I242" s="479">
        <f t="shared" si="24"/>
        <v>0</v>
      </c>
      <c r="J242" s="479">
        <f t="shared" si="25"/>
        <v>0</v>
      </c>
      <c r="K242" s="479">
        <f t="shared" si="26"/>
        <v>0</v>
      </c>
      <c r="L242" s="479">
        <f t="shared" si="27"/>
        <v>0</v>
      </c>
      <c r="M242" s="293"/>
    </row>
    <row r="243" spans="1:13" ht="12.75" outlineLevel="1">
      <c r="A243" s="293"/>
      <c r="B243" s="293"/>
      <c r="C243" s="293"/>
      <c r="D243" s="293"/>
      <c r="E243" s="294"/>
      <c r="F243" s="479">
        <f t="shared" si="21"/>
        <v>0</v>
      </c>
      <c r="G243" s="479">
        <f t="shared" si="22"/>
        <v>0</v>
      </c>
      <c r="H243" s="479">
        <f t="shared" si="23"/>
        <v>0</v>
      </c>
      <c r="I243" s="479">
        <f t="shared" si="24"/>
        <v>0</v>
      </c>
      <c r="J243" s="479">
        <f t="shared" si="25"/>
        <v>0</v>
      </c>
      <c r="K243" s="479">
        <f t="shared" si="26"/>
        <v>0</v>
      </c>
      <c r="L243" s="479">
        <f t="shared" si="27"/>
        <v>0</v>
      </c>
      <c r="M243" s="293"/>
    </row>
    <row r="244" spans="1:13" ht="12.75" outlineLevel="1">
      <c r="A244" s="293"/>
      <c r="B244" s="293"/>
      <c r="C244" s="293"/>
      <c r="D244" s="293"/>
      <c r="E244" s="294"/>
      <c r="F244" s="479">
        <f t="shared" si="21"/>
        <v>0</v>
      </c>
      <c r="G244" s="479">
        <f t="shared" si="22"/>
        <v>0</v>
      </c>
      <c r="H244" s="479">
        <f t="shared" si="23"/>
        <v>0</v>
      </c>
      <c r="I244" s="479">
        <f t="shared" si="24"/>
        <v>0</v>
      </c>
      <c r="J244" s="479">
        <f t="shared" si="25"/>
        <v>0</v>
      </c>
      <c r="K244" s="479">
        <f t="shared" si="26"/>
        <v>0</v>
      </c>
      <c r="L244" s="479">
        <f t="shared" si="27"/>
        <v>0</v>
      </c>
      <c r="M244" s="293"/>
    </row>
    <row r="245" spans="1:13" ht="12.75" outlineLevel="1">
      <c r="A245" s="293"/>
      <c r="B245" s="293"/>
      <c r="C245" s="293"/>
      <c r="D245" s="293"/>
      <c r="E245" s="294"/>
      <c r="F245" s="479">
        <f t="shared" si="21"/>
        <v>0</v>
      </c>
      <c r="G245" s="479">
        <f t="shared" si="22"/>
        <v>0</v>
      </c>
      <c r="H245" s="479">
        <f t="shared" si="23"/>
        <v>0</v>
      </c>
      <c r="I245" s="479">
        <f t="shared" si="24"/>
        <v>0</v>
      </c>
      <c r="J245" s="479">
        <f t="shared" si="25"/>
        <v>0</v>
      </c>
      <c r="K245" s="479">
        <f t="shared" si="26"/>
        <v>0</v>
      </c>
      <c r="L245" s="479">
        <f t="shared" si="27"/>
        <v>0</v>
      </c>
      <c r="M245" s="293"/>
    </row>
    <row r="246" spans="1:13" ht="12.75" outlineLevel="1">
      <c r="A246" s="293"/>
      <c r="B246" s="293"/>
      <c r="C246" s="293"/>
      <c r="D246" s="293"/>
      <c r="E246" s="294"/>
      <c r="F246" s="479">
        <f t="shared" si="21"/>
        <v>0</v>
      </c>
      <c r="G246" s="479">
        <f t="shared" si="22"/>
        <v>0</v>
      </c>
      <c r="H246" s="479">
        <f t="shared" si="23"/>
        <v>0</v>
      </c>
      <c r="I246" s="479">
        <f t="shared" si="24"/>
        <v>0</v>
      </c>
      <c r="J246" s="479">
        <f t="shared" si="25"/>
        <v>0</v>
      </c>
      <c r="K246" s="479">
        <f t="shared" si="26"/>
        <v>0</v>
      </c>
      <c r="L246" s="479">
        <f t="shared" si="27"/>
        <v>0</v>
      </c>
      <c r="M246" s="293"/>
    </row>
    <row r="247" spans="1:13" ht="12.75" outlineLevel="1">
      <c r="A247" s="293"/>
      <c r="B247" s="293"/>
      <c r="C247" s="293"/>
      <c r="D247" s="293"/>
      <c r="E247" s="294"/>
      <c r="F247" s="479">
        <f t="shared" si="21"/>
        <v>0</v>
      </c>
      <c r="G247" s="479">
        <f t="shared" si="22"/>
        <v>0</v>
      </c>
      <c r="H247" s="479">
        <f t="shared" si="23"/>
        <v>0</v>
      </c>
      <c r="I247" s="479">
        <f t="shared" si="24"/>
        <v>0</v>
      </c>
      <c r="J247" s="479">
        <f t="shared" si="25"/>
        <v>0</v>
      </c>
      <c r="K247" s="479">
        <f t="shared" si="26"/>
        <v>0</v>
      </c>
      <c r="L247" s="479">
        <f t="shared" si="27"/>
        <v>0</v>
      </c>
      <c r="M247" s="293"/>
    </row>
    <row r="248" spans="1:13" ht="12.75" outlineLevel="1">
      <c r="A248" s="293"/>
      <c r="B248" s="293"/>
      <c r="C248" s="293"/>
      <c r="D248" s="293"/>
      <c r="E248" s="294"/>
      <c r="F248" s="479">
        <f t="shared" si="21"/>
        <v>0</v>
      </c>
      <c r="G248" s="479">
        <f t="shared" si="22"/>
        <v>0</v>
      </c>
      <c r="H248" s="479">
        <f t="shared" si="23"/>
        <v>0</v>
      </c>
      <c r="I248" s="479">
        <f t="shared" si="24"/>
        <v>0</v>
      </c>
      <c r="J248" s="479">
        <f t="shared" si="25"/>
        <v>0</v>
      </c>
      <c r="K248" s="479">
        <f t="shared" si="26"/>
        <v>0</v>
      </c>
      <c r="L248" s="479">
        <f t="shared" si="27"/>
        <v>0</v>
      </c>
      <c r="M248" s="293"/>
    </row>
    <row r="249" spans="1:13" ht="12.75" outlineLevel="1">
      <c r="A249" s="293"/>
      <c r="B249" s="293"/>
      <c r="C249" s="293"/>
      <c r="D249" s="293"/>
      <c r="E249" s="294"/>
      <c r="F249" s="479">
        <f t="shared" si="21"/>
        <v>0</v>
      </c>
      <c r="G249" s="479">
        <f t="shared" si="22"/>
        <v>0</v>
      </c>
      <c r="H249" s="479">
        <f t="shared" si="23"/>
        <v>0</v>
      </c>
      <c r="I249" s="479">
        <f t="shared" si="24"/>
        <v>0</v>
      </c>
      <c r="J249" s="479">
        <f t="shared" si="25"/>
        <v>0</v>
      </c>
      <c r="K249" s="479">
        <f t="shared" si="26"/>
        <v>0</v>
      </c>
      <c r="L249" s="479">
        <f t="shared" si="27"/>
        <v>0</v>
      </c>
      <c r="M249" s="293"/>
    </row>
    <row r="250" spans="1:13" ht="12.75" outlineLevel="1">
      <c r="A250" s="293"/>
      <c r="B250" s="293"/>
      <c r="C250" s="293"/>
      <c r="D250" s="293"/>
      <c r="E250" s="294"/>
      <c r="F250" s="479">
        <f t="shared" si="21"/>
        <v>0</v>
      </c>
      <c r="G250" s="479">
        <f t="shared" si="22"/>
        <v>0</v>
      </c>
      <c r="H250" s="479">
        <f t="shared" si="23"/>
        <v>0</v>
      </c>
      <c r="I250" s="479">
        <f t="shared" si="24"/>
        <v>0</v>
      </c>
      <c r="J250" s="479">
        <f t="shared" si="25"/>
        <v>0</v>
      </c>
      <c r="K250" s="479">
        <f t="shared" si="26"/>
        <v>0</v>
      </c>
      <c r="L250" s="479">
        <f t="shared" si="27"/>
        <v>0</v>
      </c>
      <c r="M250" s="293"/>
    </row>
    <row r="251" spans="1:13" ht="12.75" outlineLevel="1">
      <c r="A251" s="293"/>
      <c r="B251" s="293"/>
      <c r="C251" s="293"/>
      <c r="D251" s="293"/>
      <c r="E251" s="294"/>
      <c r="F251" s="479">
        <f t="shared" si="21"/>
        <v>0</v>
      </c>
      <c r="G251" s="479">
        <f t="shared" si="22"/>
        <v>0</v>
      </c>
      <c r="H251" s="479">
        <f t="shared" si="23"/>
        <v>0</v>
      </c>
      <c r="I251" s="479">
        <f t="shared" si="24"/>
        <v>0</v>
      </c>
      <c r="J251" s="479">
        <f t="shared" si="25"/>
        <v>0</v>
      </c>
      <c r="K251" s="479">
        <f t="shared" si="26"/>
        <v>0</v>
      </c>
      <c r="L251" s="479">
        <f t="shared" si="27"/>
        <v>0</v>
      </c>
      <c r="M251" s="293"/>
    </row>
    <row r="252" spans="1:13" ht="12.75" outlineLevel="1">
      <c r="A252" s="293"/>
      <c r="B252" s="293"/>
      <c r="C252" s="293"/>
      <c r="D252" s="293"/>
      <c r="E252" s="294"/>
      <c r="F252" s="479">
        <f t="shared" si="21"/>
        <v>0</v>
      </c>
      <c r="G252" s="479">
        <f t="shared" si="22"/>
        <v>0</v>
      </c>
      <c r="H252" s="479">
        <f t="shared" si="23"/>
        <v>0</v>
      </c>
      <c r="I252" s="479">
        <f t="shared" si="24"/>
        <v>0</v>
      </c>
      <c r="J252" s="479">
        <f t="shared" si="25"/>
        <v>0</v>
      </c>
      <c r="K252" s="479">
        <f t="shared" si="26"/>
        <v>0</v>
      </c>
      <c r="L252" s="479">
        <f t="shared" si="27"/>
        <v>0</v>
      </c>
      <c r="M252" s="293"/>
    </row>
    <row r="253" spans="1:13" ht="12.75" outlineLevel="1">
      <c r="A253" s="293"/>
      <c r="B253" s="293"/>
      <c r="C253" s="293"/>
      <c r="D253" s="293"/>
      <c r="E253" s="294"/>
      <c r="F253" s="479">
        <f t="shared" si="21"/>
        <v>0</v>
      </c>
      <c r="G253" s="479">
        <f t="shared" si="22"/>
        <v>0</v>
      </c>
      <c r="H253" s="479">
        <f t="shared" si="23"/>
        <v>0</v>
      </c>
      <c r="I253" s="479">
        <f t="shared" si="24"/>
        <v>0</v>
      </c>
      <c r="J253" s="479">
        <f t="shared" si="25"/>
        <v>0</v>
      </c>
      <c r="K253" s="479">
        <f t="shared" si="26"/>
        <v>0</v>
      </c>
      <c r="L253" s="479">
        <f t="shared" si="27"/>
        <v>0</v>
      </c>
      <c r="M253" s="293"/>
    </row>
    <row r="254" spans="1:13" ht="12.75" outlineLevel="1">
      <c r="A254" s="293"/>
      <c r="B254" s="293"/>
      <c r="C254" s="293"/>
      <c r="D254" s="293"/>
      <c r="E254" s="294"/>
      <c r="F254" s="479">
        <f t="shared" si="21"/>
        <v>0</v>
      </c>
      <c r="G254" s="479">
        <f t="shared" si="22"/>
        <v>0</v>
      </c>
      <c r="H254" s="479">
        <f t="shared" si="23"/>
        <v>0</v>
      </c>
      <c r="I254" s="479">
        <f t="shared" si="24"/>
        <v>0</v>
      </c>
      <c r="J254" s="479">
        <f t="shared" si="25"/>
        <v>0</v>
      </c>
      <c r="K254" s="479">
        <f t="shared" si="26"/>
        <v>0</v>
      </c>
      <c r="L254" s="479">
        <f t="shared" si="27"/>
        <v>0</v>
      </c>
      <c r="M254" s="293"/>
    </row>
    <row r="255" spans="1:13" ht="12.75" outlineLevel="1">
      <c r="A255" s="293"/>
      <c r="B255" s="293"/>
      <c r="C255" s="293"/>
      <c r="D255" s="293"/>
      <c r="E255" s="294"/>
      <c r="F255" s="479">
        <f t="shared" si="21"/>
        <v>0</v>
      </c>
      <c r="G255" s="479">
        <f t="shared" si="22"/>
        <v>0</v>
      </c>
      <c r="H255" s="479">
        <f t="shared" si="23"/>
        <v>0</v>
      </c>
      <c r="I255" s="479">
        <f t="shared" si="24"/>
        <v>0</v>
      </c>
      <c r="J255" s="479">
        <f t="shared" si="25"/>
        <v>0</v>
      </c>
      <c r="K255" s="479">
        <f t="shared" si="26"/>
        <v>0</v>
      </c>
      <c r="L255" s="479">
        <f t="shared" si="27"/>
        <v>0</v>
      </c>
      <c r="M255" s="293"/>
    </row>
    <row r="256" spans="1:13" ht="12.75" outlineLevel="1">
      <c r="A256" s="293"/>
      <c r="B256" s="293"/>
      <c r="C256" s="293"/>
      <c r="D256" s="293"/>
      <c r="E256" s="294"/>
      <c r="F256" s="479">
        <f t="shared" si="21"/>
        <v>0</v>
      </c>
      <c r="G256" s="479">
        <f t="shared" si="22"/>
        <v>0</v>
      </c>
      <c r="H256" s="479">
        <f t="shared" si="23"/>
        <v>0</v>
      </c>
      <c r="I256" s="479">
        <f t="shared" si="24"/>
        <v>0</v>
      </c>
      <c r="J256" s="479">
        <f t="shared" si="25"/>
        <v>0</v>
      </c>
      <c r="K256" s="479">
        <f t="shared" si="26"/>
        <v>0</v>
      </c>
      <c r="L256" s="479">
        <f t="shared" si="27"/>
        <v>0</v>
      </c>
      <c r="M256" s="293"/>
    </row>
    <row r="257" spans="1:13" ht="12.75" outlineLevel="1">
      <c r="A257" s="293"/>
      <c r="B257" s="293"/>
      <c r="C257" s="293"/>
      <c r="D257" s="293"/>
      <c r="E257" s="294"/>
      <c r="F257" s="479">
        <f t="shared" si="21"/>
        <v>0</v>
      </c>
      <c r="G257" s="479">
        <f t="shared" si="22"/>
        <v>0</v>
      </c>
      <c r="H257" s="479">
        <f t="shared" si="23"/>
        <v>0</v>
      </c>
      <c r="I257" s="479">
        <f t="shared" si="24"/>
        <v>0</v>
      </c>
      <c r="J257" s="479">
        <f t="shared" si="25"/>
        <v>0</v>
      </c>
      <c r="K257" s="479">
        <f t="shared" si="26"/>
        <v>0</v>
      </c>
      <c r="L257" s="479">
        <f t="shared" si="27"/>
        <v>0</v>
      </c>
      <c r="M257" s="293"/>
    </row>
    <row r="258" spans="1:13" ht="12.75" outlineLevel="1">
      <c r="A258" s="293"/>
      <c r="B258" s="293"/>
      <c r="C258" s="293"/>
      <c r="D258" s="293"/>
      <c r="E258" s="294"/>
      <c r="F258" s="479">
        <f t="shared" si="21"/>
        <v>0</v>
      </c>
      <c r="G258" s="479">
        <f t="shared" si="22"/>
        <v>0</v>
      </c>
      <c r="H258" s="479">
        <f t="shared" si="23"/>
        <v>0</v>
      </c>
      <c r="I258" s="479">
        <f t="shared" si="24"/>
        <v>0</v>
      </c>
      <c r="J258" s="479">
        <f t="shared" si="25"/>
        <v>0</v>
      </c>
      <c r="K258" s="479">
        <f t="shared" si="26"/>
        <v>0</v>
      </c>
      <c r="L258" s="479">
        <f t="shared" si="27"/>
        <v>0</v>
      </c>
      <c r="M258" s="293"/>
    </row>
    <row r="259" spans="1:13" ht="12.75" outlineLevel="1">
      <c r="A259" s="293"/>
      <c r="B259" s="293"/>
      <c r="C259" s="293"/>
      <c r="D259" s="293"/>
      <c r="E259" s="294"/>
      <c r="F259" s="479">
        <f t="shared" si="21"/>
        <v>0</v>
      </c>
      <c r="G259" s="479">
        <f t="shared" si="22"/>
        <v>0</v>
      </c>
      <c r="H259" s="479">
        <f t="shared" si="23"/>
        <v>0</v>
      </c>
      <c r="I259" s="479">
        <f t="shared" si="24"/>
        <v>0</v>
      </c>
      <c r="J259" s="479">
        <f t="shared" si="25"/>
        <v>0</v>
      </c>
      <c r="K259" s="479">
        <f t="shared" si="26"/>
        <v>0</v>
      </c>
      <c r="L259" s="479">
        <f t="shared" si="27"/>
        <v>0</v>
      </c>
      <c r="M259" s="293"/>
    </row>
    <row r="260" spans="1:13" ht="12.75" outlineLevel="1">
      <c r="A260" s="293"/>
      <c r="B260" s="293"/>
      <c r="C260" s="293"/>
      <c r="D260" s="293"/>
      <c r="E260" s="294"/>
      <c r="F260" s="479">
        <f t="shared" si="21"/>
        <v>0</v>
      </c>
      <c r="G260" s="479">
        <f t="shared" si="22"/>
        <v>0</v>
      </c>
      <c r="H260" s="479">
        <f t="shared" si="23"/>
        <v>0</v>
      </c>
      <c r="I260" s="479">
        <f t="shared" si="24"/>
        <v>0</v>
      </c>
      <c r="J260" s="479">
        <f t="shared" si="25"/>
        <v>0</v>
      </c>
      <c r="K260" s="479">
        <f t="shared" si="26"/>
        <v>0</v>
      </c>
      <c r="L260" s="479">
        <f t="shared" si="27"/>
        <v>0</v>
      </c>
      <c r="M260" s="293"/>
    </row>
    <row r="261" spans="1:13" ht="12.75" outlineLevel="1">
      <c r="A261" s="293"/>
      <c r="B261" s="293"/>
      <c r="C261" s="293"/>
      <c r="D261" s="293"/>
      <c r="E261" s="294"/>
      <c r="F261" s="479">
        <f t="shared" si="21"/>
        <v>0</v>
      </c>
      <c r="G261" s="479">
        <f t="shared" si="22"/>
        <v>0</v>
      </c>
      <c r="H261" s="479">
        <f t="shared" si="23"/>
        <v>0</v>
      </c>
      <c r="I261" s="479">
        <f t="shared" si="24"/>
        <v>0</v>
      </c>
      <c r="J261" s="479">
        <f t="shared" si="25"/>
        <v>0</v>
      </c>
      <c r="K261" s="479">
        <f t="shared" si="26"/>
        <v>0</v>
      </c>
      <c r="L261" s="479">
        <f t="shared" si="27"/>
        <v>0</v>
      </c>
      <c r="M261" s="293"/>
    </row>
    <row r="262" spans="1:13" ht="12.75" outlineLevel="1">
      <c r="A262" s="293"/>
      <c r="B262" s="293"/>
      <c r="C262" s="293"/>
      <c r="D262" s="293"/>
      <c r="E262" s="294"/>
      <c r="F262" s="479">
        <f t="shared" si="21"/>
        <v>0</v>
      </c>
      <c r="G262" s="479">
        <f t="shared" si="22"/>
        <v>0</v>
      </c>
      <c r="H262" s="479">
        <f t="shared" si="23"/>
        <v>0</v>
      </c>
      <c r="I262" s="479">
        <f t="shared" si="24"/>
        <v>0</v>
      </c>
      <c r="J262" s="479">
        <f t="shared" si="25"/>
        <v>0</v>
      </c>
      <c r="K262" s="479">
        <f t="shared" si="26"/>
        <v>0</v>
      </c>
      <c r="L262" s="479">
        <f t="shared" si="27"/>
        <v>0</v>
      </c>
      <c r="M262" s="293"/>
    </row>
    <row r="263" spans="1:13" ht="12.75" outlineLevel="1">
      <c r="A263" s="293"/>
      <c r="B263" s="293"/>
      <c r="C263" s="293"/>
      <c r="D263" s="293"/>
      <c r="E263" s="294"/>
      <c r="F263" s="479">
        <f t="shared" si="21"/>
        <v>0</v>
      </c>
      <c r="G263" s="479">
        <f t="shared" si="22"/>
        <v>0</v>
      </c>
      <c r="H263" s="479">
        <f t="shared" si="23"/>
        <v>0</v>
      </c>
      <c r="I263" s="479">
        <f t="shared" si="24"/>
        <v>0</v>
      </c>
      <c r="J263" s="479">
        <f t="shared" si="25"/>
        <v>0</v>
      </c>
      <c r="K263" s="479">
        <f t="shared" si="26"/>
        <v>0</v>
      </c>
      <c r="L263" s="479">
        <f t="shared" si="27"/>
        <v>0</v>
      </c>
      <c r="M263" s="293"/>
    </row>
    <row r="264" spans="1:13" ht="12.75" outlineLevel="1">
      <c r="A264" s="293"/>
      <c r="B264" s="293"/>
      <c r="C264" s="293"/>
      <c r="D264" s="293"/>
      <c r="E264" s="294"/>
      <c r="F264" s="479">
        <f aca="true" t="shared" si="28" ref="F264:F300">ROUND(IF(D264=$F$3,E264/12,0),2)</f>
        <v>0</v>
      </c>
      <c r="G264" s="479">
        <f aca="true" t="shared" si="29" ref="G264:G300">ROUND(IF(D264=$G$3,E264/12,0),2)</f>
        <v>0</v>
      </c>
      <c r="H264" s="479">
        <f aca="true" t="shared" si="30" ref="H264:H300">ROUND(IF(D264=$H$3,E264/12,0),2)</f>
        <v>0</v>
      </c>
      <c r="I264" s="479">
        <f aca="true" t="shared" si="31" ref="I264:I300">ROUND(IF(D264=$I$3,E264/12,0),2)</f>
        <v>0</v>
      </c>
      <c r="J264" s="479">
        <f aca="true" t="shared" si="32" ref="J264:J300">ROUND(IF(D264=$J$3,E264/12,0),2)</f>
        <v>0</v>
      </c>
      <c r="K264" s="479">
        <f aca="true" t="shared" si="33" ref="K264:K300">ROUND(IF(D264=$K$3,E264/12,0),2)</f>
        <v>0</v>
      </c>
      <c r="L264" s="479">
        <f aca="true" t="shared" si="34" ref="L264:L300">ROUND(IF(D264=$L$3,E264/12,0),2)</f>
        <v>0</v>
      </c>
      <c r="M264" s="293"/>
    </row>
    <row r="265" spans="1:13" ht="12.75" outlineLevel="1">
      <c r="A265" s="293"/>
      <c r="B265" s="293"/>
      <c r="C265" s="293"/>
      <c r="D265" s="293"/>
      <c r="E265" s="294"/>
      <c r="F265" s="479">
        <f t="shared" si="28"/>
        <v>0</v>
      </c>
      <c r="G265" s="479">
        <f t="shared" si="29"/>
        <v>0</v>
      </c>
      <c r="H265" s="479">
        <f t="shared" si="30"/>
        <v>0</v>
      </c>
      <c r="I265" s="479">
        <f t="shared" si="31"/>
        <v>0</v>
      </c>
      <c r="J265" s="479">
        <f t="shared" si="32"/>
        <v>0</v>
      </c>
      <c r="K265" s="479">
        <f t="shared" si="33"/>
        <v>0</v>
      </c>
      <c r="L265" s="479">
        <f t="shared" si="34"/>
        <v>0</v>
      </c>
      <c r="M265" s="293"/>
    </row>
    <row r="266" spans="1:13" ht="12.75" outlineLevel="1">
      <c r="A266" s="293"/>
      <c r="B266" s="293"/>
      <c r="C266" s="293"/>
      <c r="D266" s="293"/>
      <c r="E266" s="294"/>
      <c r="F266" s="479">
        <f t="shared" si="28"/>
        <v>0</v>
      </c>
      <c r="G266" s="479">
        <f t="shared" si="29"/>
        <v>0</v>
      </c>
      <c r="H266" s="479">
        <f t="shared" si="30"/>
        <v>0</v>
      </c>
      <c r="I266" s="479">
        <f t="shared" si="31"/>
        <v>0</v>
      </c>
      <c r="J266" s="479">
        <f t="shared" si="32"/>
        <v>0</v>
      </c>
      <c r="K266" s="479">
        <f t="shared" si="33"/>
        <v>0</v>
      </c>
      <c r="L266" s="479">
        <f t="shared" si="34"/>
        <v>0</v>
      </c>
      <c r="M266" s="293"/>
    </row>
    <row r="267" spans="1:13" ht="12.75" outlineLevel="1">
      <c r="A267" s="293"/>
      <c r="B267" s="293"/>
      <c r="C267" s="293"/>
      <c r="D267" s="293"/>
      <c r="E267" s="294"/>
      <c r="F267" s="479">
        <f t="shared" si="28"/>
        <v>0</v>
      </c>
      <c r="G267" s="479">
        <f t="shared" si="29"/>
        <v>0</v>
      </c>
      <c r="H267" s="479">
        <f t="shared" si="30"/>
        <v>0</v>
      </c>
      <c r="I267" s="479">
        <f t="shared" si="31"/>
        <v>0</v>
      </c>
      <c r="J267" s="479">
        <f t="shared" si="32"/>
        <v>0</v>
      </c>
      <c r="K267" s="479">
        <f t="shared" si="33"/>
        <v>0</v>
      </c>
      <c r="L267" s="479">
        <f t="shared" si="34"/>
        <v>0</v>
      </c>
      <c r="M267" s="293"/>
    </row>
    <row r="268" spans="1:13" ht="12.75" outlineLevel="1">
      <c r="A268" s="293"/>
      <c r="B268" s="293"/>
      <c r="C268" s="293"/>
      <c r="D268" s="293"/>
      <c r="E268" s="294"/>
      <c r="F268" s="479">
        <f t="shared" si="28"/>
        <v>0</v>
      </c>
      <c r="G268" s="479">
        <f t="shared" si="29"/>
        <v>0</v>
      </c>
      <c r="H268" s="479">
        <f t="shared" si="30"/>
        <v>0</v>
      </c>
      <c r="I268" s="479">
        <f t="shared" si="31"/>
        <v>0</v>
      </c>
      <c r="J268" s="479">
        <f t="shared" si="32"/>
        <v>0</v>
      </c>
      <c r="K268" s="479">
        <f t="shared" si="33"/>
        <v>0</v>
      </c>
      <c r="L268" s="479">
        <f t="shared" si="34"/>
        <v>0</v>
      </c>
      <c r="M268" s="293"/>
    </row>
    <row r="269" spans="1:13" ht="12.75" outlineLevel="1">
      <c r="A269" s="293"/>
      <c r="B269" s="293"/>
      <c r="C269" s="293"/>
      <c r="D269" s="293"/>
      <c r="E269" s="294"/>
      <c r="F269" s="479">
        <f t="shared" si="28"/>
        <v>0</v>
      </c>
      <c r="G269" s="479">
        <f t="shared" si="29"/>
        <v>0</v>
      </c>
      <c r="H269" s="479">
        <f t="shared" si="30"/>
        <v>0</v>
      </c>
      <c r="I269" s="479">
        <f t="shared" si="31"/>
        <v>0</v>
      </c>
      <c r="J269" s="479">
        <f t="shared" si="32"/>
        <v>0</v>
      </c>
      <c r="K269" s="479">
        <f t="shared" si="33"/>
        <v>0</v>
      </c>
      <c r="L269" s="479">
        <f t="shared" si="34"/>
        <v>0</v>
      </c>
      <c r="M269" s="293"/>
    </row>
    <row r="270" spans="1:13" ht="12.75" outlineLevel="1">
      <c r="A270" s="293"/>
      <c r="B270" s="293"/>
      <c r="C270" s="293"/>
      <c r="D270" s="293"/>
      <c r="E270" s="294"/>
      <c r="F270" s="479">
        <f t="shared" si="28"/>
        <v>0</v>
      </c>
      <c r="G270" s="479">
        <f t="shared" si="29"/>
        <v>0</v>
      </c>
      <c r="H270" s="479">
        <f t="shared" si="30"/>
        <v>0</v>
      </c>
      <c r="I270" s="479">
        <f t="shared" si="31"/>
        <v>0</v>
      </c>
      <c r="J270" s="479">
        <f t="shared" si="32"/>
        <v>0</v>
      </c>
      <c r="K270" s="479">
        <f t="shared" si="33"/>
        <v>0</v>
      </c>
      <c r="L270" s="479">
        <f t="shared" si="34"/>
        <v>0</v>
      </c>
      <c r="M270" s="293"/>
    </row>
    <row r="271" spans="1:13" ht="12.75" outlineLevel="1">
      <c r="A271" s="293"/>
      <c r="B271" s="293"/>
      <c r="C271" s="293"/>
      <c r="D271" s="293"/>
      <c r="E271" s="294"/>
      <c r="F271" s="479">
        <f t="shared" si="28"/>
        <v>0</v>
      </c>
      <c r="G271" s="479">
        <f t="shared" si="29"/>
        <v>0</v>
      </c>
      <c r="H271" s="479">
        <f t="shared" si="30"/>
        <v>0</v>
      </c>
      <c r="I271" s="479">
        <f t="shared" si="31"/>
        <v>0</v>
      </c>
      <c r="J271" s="479">
        <f t="shared" si="32"/>
        <v>0</v>
      </c>
      <c r="K271" s="479">
        <f t="shared" si="33"/>
        <v>0</v>
      </c>
      <c r="L271" s="479">
        <f t="shared" si="34"/>
        <v>0</v>
      </c>
      <c r="M271" s="293"/>
    </row>
    <row r="272" spans="1:13" ht="12.75" outlineLevel="1">
      <c r="A272" s="293"/>
      <c r="B272" s="293"/>
      <c r="C272" s="293"/>
      <c r="D272" s="293"/>
      <c r="E272" s="294"/>
      <c r="F272" s="479">
        <f t="shared" si="28"/>
        <v>0</v>
      </c>
      <c r="G272" s="479">
        <f t="shared" si="29"/>
        <v>0</v>
      </c>
      <c r="H272" s="479">
        <f t="shared" si="30"/>
        <v>0</v>
      </c>
      <c r="I272" s="479">
        <f t="shared" si="31"/>
        <v>0</v>
      </c>
      <c r="J272" s="479">
        <f t="shared" si="32"/>
        <v>0</v>
      </c>
      <c r="K272" s="479">
        <f t="shared" si="33"/>
        <v>0</v>
      </c>
      <c r="L272" s="479">
        <f t="shared" si="34"/>
        <v>0</v>
      </c>
      <c r="M272" s="293"/>
    </row>
    <row r="273" spans="1:13" ht="12.75" outlineLevel="1">
      <c r="A273" s="293"/>
      <c r="B273" s="293"/>
      <c r="C273" s="293"/>
      <c r="D273" s="293"/>
      <c r="E273" s="294"/>
      <c r="F273" s="479">
        <f t="shared" si="28"/>
        <v>0</v>
      </c>
      <c r="G273" s="479">
        <f t="shared" si="29"/>
        <v>0</v>
      </c>
      <c r="H273" s="479">
        <f t="shared" si="30"/>
        <v>0</v>
      </c>
      <c r="I273" s="479">
        <f t="shared" si="31"/>
        <v>0</v>
      </c>
      <c r="J273" s="479">
        <f t="shared" si="32"/>
        <v>0</v>
      </c>
      <c r="K273" s="479">
        <f t="shared" si="33"/>
        <v>0</v>
      </c>
      <c r="L273" s="479">
        <f t="shared" si="34"/>
        <v>0</v>
      </c>
      <c r="M273" s="293"/>
    </row>
    <row r="274" spans="1:13" ht="12.75" outlineLevel="1">
      <c r="A274" s="293"/>
      <c r="B274" s="293"/>
      <c r="C274" s="293"/>
      <c r="D274" s="293"/>
      <c r="E274" s="294"/>
      <c r="F274" s="479">
        <f t="shared" si="28"/>
        <v>0</v>
      </c>
      <c r="G274" s="479">
        <f t="shared" si="29"/>
        <v>0</v>
      </c>
      <c r="H274" s="479">
        <f t="shared" si="30"/>
        <v>0</v>
      </c>
      <c r="I274" s="479">
        <f t="shared" si="31"/>
        <v>0</v>
      </c>
      <c r="J274" s="479">
        <f t="shared" si="32"/>
        <v>0</v>
      </c>
      <c r="K274" s="479">
        <f t="shared" si="33"/>
        <v>0</v>
      </c>
      <c r="L274" s="479">
        <f t="shared" si="34"/>
        <v>0</v>
      </c>
      <c r="M274" s="293"/>
    </row>
    <row r="275" spans="1:13" ht="12.75" outlineLevel="1">
      <c r="A275" s="293"/>
      <c r="B275" s="293"/>
      <c r="C275" s="293"/>
      <c r="D275" s="293"/>
      <c r="E275" s="294"/>
      <c r="F275" s="479">
        <f t="shared" si="28"/>
        <v>0</v>
      </c>
      <c r="G275" s="479">
        <f t="shared" si="29"/>
        <v>0</v>
      </c>
      <c r="H275" s="479">
        <f t="shared" si="30"/>
        <v>0</v>
      </c>
      <c r="I275" s="479">
        <f t="shared" si="31"/>
        <v>0</v>
      </c>
      <c r="J275" s="479">
        <f t="shared" si="32"/>
        <v>0</v>
      </c>
      <c r="K275" s="479">
        <f t="shared" si="33"/>
        <v>0</v>
      </c>
      <c r="L275" s="479">
        <f t="shared" si="34"/>
        <v>0</v>
      </c>
      <c r="M275" s="293"/>
    </row>
    <row r="276" spans="1:13" ht="12.75" outlineLevel="1">
      <c r="A276" s="293"/>
      <c r="B276" s="293"/>
      <c r="C276" s="293"/>
      <c r="D276" s="293"/>
      <c r="E276" s="294"/>
      <c r="F276" s="479">
        <f t="shared" si="28"/>
        <v>0</v>
      </c>
      <c r="G276" s="479">
        <f t="shared" si="29"/>
        <v>0</v>
      </c>
      <c r="H276" s="479">
        <f t="shared" si="30"/>
        <v>0</v>
      </c>
      <c r="I276" s="479">
        <f t="shared" si="31"/>
        <v>0</v>
      </c>
      <c r="J276" s="479">
        <f t="shared" si="32"/>
        <v>0</v>
      </c>
      <c r="K276" s="479">
        <f t="shared" si="33"/>
        <v>0</v>
      </c>
      <c r="L276" s="479">
        <f t="shared" si="34"/>
        <v>0</v>
      </c>
      <c r="M276" s="293"/>
    </row>
    <row r="277" spans="1:13" ht="12.75" outlineLevel="1">
      <c r="A277" s="293"/>
      <c r="B277" s="293"/>
      <c r="C277" s="293"/>
      <c r="D277" s="293"/>
      <c r="E277" s="294"/>
      <c r="F277" s="479">
        <f t="shared" si="28"/>
        <v>0</v>
      </c>
      <c r="G277" s="479">
        <f t="shared" si="29"/>
        <v>0</v>
      </c>
      <c r="H277" s="479">
        <f t="shared" si="30"/>
        <v>0</v>
      </c>
      <c r="I277" s="479">
        <f t="shared" si="31"/>
        <v>0</v>
      </c>
      <c r="J277" s="479">
        <f t="shared" si="32"/>
        <v>0</v>
      </c>
      <c r="K277" s="479">
        <f t="shared" si="33"/>
        <v>0</v>
      </c>
      <c r="L277" s="479">
        <f t="shared" si="34"/>
        <v>0</v>
      </c>
      <c r="M277" s="293"/>
    </row>
    <row r="278" spans="1:13" ht="12.75" outlineLevel="1">
      <c r="A278" s="293"/>
      <c r="B278" s="293"/>
      <c r="C278" s="293"/>
      <c r="D278" s="293"/>
      <c r="E278" s="294"/>
      <c r="F278" s="479">
        <f t="shared" si="28"/>
        <v>0</v>
      </c>
      <c r="G278" s="479">
        <f t="shared" si="29"/>
        <v>0</v>
      </c>
      <c r="H278" s="479">
        <f t="shared" si="30"/>
        <v>0</v>
      </c>
      <c r="I278" s="479">
        <f t="shared" si="31"/>
        <v>0</v>
      </c>
      <c r="J278" s="479">
        <f t="shared" si="32"/>
        <v>0</v>
      </c>
      <c r="K278" s="479">
        <f t="shared" si="33"/>
        <v>0</v>
      </c>
      <c r="L278" s="479">
        <f t="shared" si="34"/>
        <v>0</v>
      </c>
      <c r="M278" s="293"/>
    </row>
    <row r="279" spans="1:13" ht="12.75" outlineLevel="1">
      <c r="A279" s="293"/>
      <c r="B279" s="293"/>
      <c r="C279" s="293"/>
      <c r="D279" s="293"/>
      <c r="E279" s="294"/>
      <c r="F279" s="479">
        <f t="shared" si="28"/>
        <v>0</v>
      </c>
      <c r="G279" s="479">
        <f t="shared" si="29"/>
        <v>0</v>
      </c>
      <c r="H279" s="479">
        <f t="shared" si="30"/>
        <v>0</v>
      </c>
      <c r="I279" s="479">
        <f t="shared" si="31"/>
        <v>0</v>
      </c>
      <c r="J279" s="479">
        <f t="shared" si="32"/>
        <v>0</v>
      </c>
      <c r="K279" s="479">
        <f t="shared" si="33"/>
        <v>0</v>
      </c>
      <c r="L279" s="479">
        <f t="shared" si="34"/>
        <v>0</v>
      </c>
      <c r="M279" s="293"/>
    </row>
    <row r="280" spans="1:13" ht="12.75" outlineLevel="1">
      <c r="A280" s="293"/>
      <c r="B280" s="293"/>
      <c r="C280" s="293"/>
      <c r="D280" s="293"/>
      <c r="E280" s="294"/>
      <c r="F280" s="479">
        <f t="shared" si="28"/>
        <v>0</v>
      </c>
      <c r="G280" s="479">
        <f t="shared" si="29"/>
        <v>0</v>
      </c>
      <c r="H280" s="479">
        <f t="shared" si="30"/>
        <v>0</v>
      </c>
      <c r="I280" s="479">
        <f t="shared" si="31"/>
        <v>0</v>
      </c>
      <c r="J280" s="479">
        <f t="shared" si="32"/>
        <v>0</v>
      </c>
      <c r="K280" s="479">
        <f t="shared" si="33"/>
        <v>0</v>
      </c>
      <c r="L280" s="479">
        <f t="shared" si="34"/>
        <v>0</v>
      </c>
      <c r="M280" s="293"/>
    </row>
    <row r="281" spans="1:13" ht="12.75" outlineLevel="1">
      <c r="A281" s="293"/>
      <c r="B281" s="293"/>
      <c r="C281" s="293"/>
      <c r="D281" s="293"/>
      <c r="E281" s="294"/>
      <c r="F281" s="479">
        <f t="shared" si="28"/>
        <v>0</v>
      </c>
      <c r="G281" s="479">
        <f t="shared" si="29"/>
        <v>0</v>
      </c>
      <c r="H281" s="479">
        <f t="shared" si="30"/>
        <v>0</v>
      </c>
      <c r="I281" s="479">
        <f t="shared" si="31"/>
        <v>0</v>
      </c>
      <c r="J281" s="479">
        <f t="shared" si="32"/>
        <v>0</v>
      </c>
      <c r="K281" s="479">
        <f t="shared" si="33"/>
        <v>0</v>
      </c>
      <c r="L281" s="479">
        <f t="shared" si="34"/>
        <v>0</v>
      </c>
      <c r="M281" s="293"/>
    </row>
    <row r="282" spans="1:13" ht="12.75" outlineLevel="1">
      <c r="A282" s="293"/>
      <c r="B282" s="293"/>
      <c r="C282" s="293"/>
      <c r="D282" s="293"/>
      <c r="E282" s="294"/>
      <c r="F282" s="479">
        <f t="shared" si="28"/>
        <v>0</v>
      </c>
      <c r="G282" s="479">
        <f t="shared" si="29"/>
        <v>0</v>
      </c>
      <c r="H282" s="479">
        <f t="shared" si="30"/>
        <v>0</v>
      </c>
      <c r="I282" s="479">
        <f t="shared" si="31"/>
        <v>0</v>
      </c>
      <c r="J282" s="479">
        <f t="shared" si="32"/>
        <v>0</v>
      </c>
      <c r="K282" s="479">
        <f t="shared" si="33"/>
        <v>0</v>
      </c>
      <c r="L282" s="479">
        <f t="shared" si="34"/>
        <v>0</v>
      </c>
      <c r="M282" s="293"/>
    </row>
    <row r="283" spans="1:13" ht="12.75" outlineLevel="1">
      <c r="A283" s="293"/>
      <c r="B283" s="293"/>
      <c r="C283" s="293"/>
      <c r="D283" s="293"/>
      <c r="E283" s="294"/>
      <c r="F283" s="479">
        <f t="shared" si="28"/>
        <v>0</v>
      </c>
      <c r="G283" s="479">
        <f t="shared" si="29"/>
        <v>0</v>
      </c>
      <c r="H283" s="479">
        <f t="shared" si="30"/>
        <v>0</v>
      </c>
      <c r="I283" s="479">
        <f t="shared" si="31"/>
        <v>0</v>
      </c>
      <c r="J283" s="479">
        <f t="shared" si="32"/>
        <v>0</v>
      </c>
      <c r="K283" s="479">
        <f t="shared" si="33"/>
        <v>0</v>
      </c>
      <c r="L283" s="479">
        <f t="shared" si="34"/>
        <v>0</v>
      </c>
      <c r="M283" s="293"/>
    </row>
    <row r="284" spans="1:13" ht="12.75" outlineLevel="1">
      <c r="A284" s="293"/>
      <c r="B284" s="293"/>
      <c r="C284" s="293"/>
      <c r="D284" s="293"/>
      <c r="E284" s="294"/>
      <c r="F284" s="479">
        <f t="shared" si="28"/>
        <v>0</v>
      </c>
      <c r="G284" s="479">
        <f t="shared" si="29"/>
        <v>0</v>
      </c>
      <c r="H284" s="479">
        <f t="shared" si="30"/>
        <v>0</v>
      </c>
      <c r="I284" s="479">
        <f t="shared" si="31"/>
        <v>0</v>
      </c>
      <c r="J284" s="479">
        <f t="shared" si="32"/>
        <v>0</v>
      </c>
      <c r="K284" s="479">
        <f t="shared" si="33"/>
        <v>0</v>
      </c>
      <c r="L284" s="479">
        <f t="shared" si="34"/>
        <v>0</v>
      </c>
      <c r="M284" s="293"/>
    </row>
    <row r="285" spans="1:13" ht="12.75" outlineLevel="1">
      <c r="A285" s="293"/>
      <c r="B285" s="293"/>
      <c r="C285" s="293"/>
      <c r="D285" s="293"/>
      <c r="E285" s="294"/>
      <c r="F285" s="479">
        <f t="shared" si="28"/>
        <v>0</v>
      </c>
      <c r="G285" s="479">
        <f t="shared" si="29"/>
        <v>0</v>
      </c>
      <c r="H285" s="479">
        <f t="shared" si="30"/>
        <v>0</v>
      </c>
      <c r="I285" s="479">
        <f t="shared" si="31"/>
        <v>0</v>
      </c>
      <c r="J285" s="479">
        <f t="shared" si="32"/>
        <v>0</v>
      </c>
      <c r="K285" s="479">
        <f t="shared" si="33"/>
        <v>0</v>
      </c>
      <c r="L285" s="479">
        <f t="shared" si="34"/>
        <v>0</v>
      </c>
      <c r="M285" s="293"/>
    </row>
    <row r="286" spans="1:13" ht="12.75" outlineLevel="1">
      <c r="A286" s="293"/>
      <c r="B286" s="293"/>
      <c r="C286" s="293"/>
      <c r="D286" s="293"/>
      <c r="E286" s="294"/>
      <c r="F286" s="479">
        <f t="shared" si="28"/>
        <v>0</v>
      </c>
      <c r="G286" s="479">
        <f t="shared" si="29"/>
        <v>0</v>
      </c>
      <c r="H286" s="479">
        <f t="shared" si="30"/>
        <v>0</v>
      </c>
      <c r="I286" s="479">
        <f t="shared" si="31"/>
        <v>0</v>
      </c>
      <c r="J286" s="479">
        <f t="shared" si="32"/>
        <v>0</v>
      </c>
      <c r="K286" s="479">
        <f t="shared" si="33"/>
        <v>0</v>
      </c>
      <c r="L286" s="479">
        <f t="shared" si="34"/>
        <v>0</v>
      </c>
      <c r="M286" s="293"/>
    </row>
    <row r="287" spans="1:13" ht="12.75" outlineLevel="1">
      <c r="A287" s="293"/>
      <c r="B287" s="293"/>
      <c r="C287" s="293"/>
      <c r="D287" s="293"/>
      <c r="E287" s="294"/>
      <c r="F287" s="479">
        <f t="shared" si="28"/>
        <v>0</v>
      </c>
      <c r="G287" s="479">
        <f t="shared" si="29"/>
        <v>0</v>
      </c>
      <c r="H287" s="479">
        <f t="shared" si="30"/>
        <v>0</v>
      </c>
      <c r="I287" s="479">
        <f t="shared" si="31"/>
        <v>0</v>
      </c>
      <c r="J287" s="479">
        <f t="shared" si="32"/>
        <v>0</v>
      </c>
      <c r="K287" s="479">
        <f t="shared" si="33"/>
        <v>0</v>
      </c>
      <c r="L287" s="479">
        <f t="shared" si="34"/>
        <v>0</v>
      </c>
      <c r="M287" s="293"/>
    </row>
    <row r="288" spans="1:13" ht="12.75" outlineLevel="1">
      <c r="A288" s="293"/>
      <c r="B288" s="293"/>
      <c r="C288" s="293"/>
      <c r="D288" s="293"/>
      <c r="E288" s="294"/>
      <c r="F288" s="479">
        <f t="shared" si="28"/>
        <v>0</v>
      </c>
      <c r="G288" s="479">
        <f t="shared" si="29"/>
        <v>0</v>
      </c>
      <c r="H288" s="479">
        <f t="shared" si="30"/>
        <v>0</v>
      </c>
      <c r="I288" s="479">
        <f t="shared" si="31"/>
        <v>0</v>
      </c>
      <c r="J288" s="479">
        <f t="shared" si="32"/>
        <v>0</v>
      </c>
      <c r="K288" s="479">
        <f t="shared" si="33"/>
        <v>0</v>
      </c>
      <c r="L288" s="479">
        <f t="shared" si="34"/>
        <v>0</v>
      </c>
      <c r="M288" s="293"/>
    </row>
    <row r="289" spans="1:13" ht="12.75" outlineLevel="1">
      <c r="A289" s="293"/>
      <c r="B289" s="293"/>
      <c r="C289" s="293"/>
      <c r="D289" s="293"/>
      <c r="E289" s="294"/>
      <c r="F289" s="479">
        <f t="shared" si="28"/>
        <v>0</v>
      </c>
      <c r="G289" s="479">
        <f t="shared" si="29"/>
        <v>0</v>
      </c>
      <c r="H289" s="479">
        <f t="shared" si="30"/>
        <v>0</v>
      </c>
      <c r="I289" s="479">
        <f t="shared" si="31"/>
        <v>0</v>
      </c>
      <c r="J289" s="479">
        <f t="shared" si="32"/>
        <v>0</v>
      </c>
      <c r="K289" s="479">
        <f t="shared" si="33"/>
        <v>0</v>
      </c>
      <c r="L289" s="479">
        <f t="shared" si="34"/>
        <v>0</v>
      </c>
      <c r="M289" s="293"/>
    </row>
    <row r="290" spans="1:13" ht="12.75" outlineLevel="1">
      <c r="A290" s="293"/>
      <c r="B290" s="293"/>
      <c r="C290" s="293"/>
      <c r="D290" s="293"/>
      <c r="E290" s="294"/>
      <c r="F290" s="479">
        <f t="shared" si="28"/>
        <v>0</v>
      </c>
      <c r="G290" s="479">
        <f t="shared" si="29"/>
        <v>0</v>
      </c>
      <c r="H290" s="479">
        <f t="shared" si="30"/>
        <v>0</v>
      </c>
      <c r="I290" s="479">
        <f t="shared" si="31"/>
        <v>0</v>
      </c>
      <c r="J290" s="479">
        <f t="shared" si="32"/>
        <v>0</v>
      </c>
      <c r="K290" s="479">
        <f t="shared" si="33"/>
        <v>0</v>
      </c>
      <c r="L290" s="479">
        <f t="shared" si="34"/>
        <v>0</v>
      </c>
      <c r="M290" s="293"/>
    </row>
    <row r="291" spans="1:13" ht="12.75" outlineLevel="1">
      <c r="A291" s="293"/>
      <c r="B291" s="293"/>
      <c r="C291" s="293"/>
      <c r="D291" s="293"/>
      <c r="E291" s="294"/>
      <c r="F291" s="479">
        <f t="shared" si="28"/>
        <v>0</v>
      </c>
      <c r="G291" s="479">
        <f t="shared" si="29"/>
        <v>0</v>
      </c>
      <c r="H291" s="479">
        <f t="shared" si="30"/>
        <v>0</v>
      </c>
      <c r="I291" s="479">
        <f t="shared" si="31"/>
        <v>0</v>
      </c>
      <c r="J291" s="479">
        <f t="shared" si="32"/>
        <v>0</v>
      </c>
      <c r="K291" s="479">
        <f t="shared" si="33"/>
        <v>0</v>
      </c>
      <c r="L291" s="479">
        <f t="shared" si="34"/>
        <v>0</v>
      </c>
      <c r="M291" s="293"/>
    </row>
    <row r="292" spans="1:13" ht="12.75" outlineLevel="1">
      <c r="A292" s="293"/>
      <c r="B292" s="293"/>
      <c r="C292" s="293"/>
      <c r="D292" s="293"/>
      <c r="E292" s="294"/>
      <c r="F292" s="479">
        <f t="shared" si="28"/>
        <v>0</v>
      </c>
      <c r="G292" s="479">
        <f t="shared" si="29"/>
        <v>0</v>
      </c>
      <c r="H292" s="479">
        <f t="shared" si="30"/>
        <v>0</v>
      </c>
      <c r="I292" s="479">
        <f t="shared" si="31"/>
        <v>0</v>
      </c>
      <c r="J292" s="479">
        <f t="shared" si="32"/>
        <v>0</v>
      </c>
      <c r="K292" s="479">
        <f t="shared" si="33"/>
        <v>0</v>
      </c>
      <c r="L292" s="479">
        <f t="shared" si="34"/>
        <v>0</v>
      </c>
      <c r="M292" s="293"/>
    </row>
    <row r="293" spans="1:13" ht="12.75" outlineLevel="1">
      <c r="A293" s="293"/>
      <c r="B293" s="293"/>
      <c r="C293" s="293"/>
      <c r="D293" s="293"/>
      <c r="E293" s="294"/>
      <c r="F293" s="479">
        <f t="shared" si="28"/>
        <v>0</v>
      </c>
      <c r="G293" s="479">
        <f t="shared" si="29"/>
        <v>0</v>
      </c>
      <c r="H293" s="479">
        <f t="shared" si="30"/>
        <v>0</v>
      </c>
      <c r="I293" s="479">
        <f t="shared" si="31"/>
        <v>0</v>
      </c>
      <c r="J293" s="479">
        <f t="shared" si="32"/>
        <v>0</v>
      </c>
      <c r="K293" s="479">
        <f t="shared" si="33"/>
        <v>0</v>
      </c>
      <c r="L293" s="479">
        <f t="shared" si="34"/>
        <v>0</v>
      </c>
      <c r="M293" s="293"/>
    </row>
    <row r="294" spans="1:13" ht="12.75" outlineLevel="1">
      <c r="A294" s="293"/>
      <c r="B294" s="293"/>
      <c r="C294" s="293"/>
      <c r="D294" s="293"/>
      <c r="E294" s="294"/>
      <c r="F294" s="479">
        <f t="shared" si="28"/>
        <v>0</v>
      </c>
      <c r="G294" s="479">
        <f t="shared" si="29"/>
        <v>0</v>
      </c>
      <c r="H294" s="479">
        <f t="shared" si="30"/>
        <v>0</v>
      </c>
      <c r="I294" s="479">
        <f t="shared" si="31"/>
        <v>0</v>
      </c>
      <c r="J294" s="479">
        <f t="shared" si="32"/>
        <v>0</v>
      </c>
      <c r="K294" s="479">
        <f t="shared" si="33"/>
        <v>0</v>
      </c>
      <c r="L294" s="479">
        <f t="shared" si="34"/>
        <v>0</v>
      </c>
      <c r="M294" s="293"/>
    </row>
    <row r="295" spans="1:13" ht="12.75" outlineLevel="1">
      <c r="A295" s="293"/>
      <c r="B295" s="293"/>
      <c r="C295" s="293"/>
      <c r="D295" s="293"/>
      <c r="E295" s="294"/>
      <c r="F295" s="479">
        <f t="shared" si="28"/>
        <v>0</v>
      </c>
      <c r="G295" s="479">
        <f t="shared" si="29"/>
        <v>0</v>
      </c>
      <c r="H295" s="479">
        <f t="shared" si="30"/>
        <v>0</v>
      </c>
      <c r="I295" s="479">
        <f t="shared" si="31"/>
        <v>0</v>
      </c>
      <c r="J295" s="479">
        <f t="shared" si="32"/>
        <v>0</v>
      </c>
      <c r="K295" s="479">
        <f t="shared" si="33"/>
        <v>0</v>
      </c>
      <c r="L295" s="479">
        <f t="shared" si="34"/>
        <v>0</v>
      </c>
      <c r="M295" s="293"/>
    </row>
    <row r="296" spans="1:13" ht="12.75" outlineLevel="1">
      <c r="A296" s="293"/>
      <c r="B296" s="293"/>
      <c r="C296" s="293"/>
      <c r="D296" s="293"/>
      <c r="E296" s="294"/>
      <c r="F296" s="479">
        <f t="shared" si="28"/>
        <v>0</v>
      </c>
      <c r="G296" s="479">
        <f t="shared" si="29"/>
        <v>0</v>
      </c>
      <c r="H296" s="479">
        <f t="shared" si="30"/>
        <v>0</v>
      </c>
      <c r="I296" s="479">
        <f t="shared" si="31"/>
        <v>0</v>
      </c>
      <c r="J296" s="479">
        <f t="shared" si="32"/>
        <v>0</v>
      </c>
      <c r="K296" s="479">
        <f t="shared" si="33"/>
        <v>0</v>
      </c>
      <c r="L296" s="479">
        <f t="shared" si="34"/>
        <v>0</v>
      </c>
      <c r="M296" s="293"/>
    </row>
    <row r="297" spans="1:13" ht="12.75" outlineLevel="1">
      <c r="A297" s="293"/>
      <c r="B297" s="292"/>
      <c r="C297" s="292"/>
      <c r="D297" s="293"/>
      <c r="E297" s="294"/>
      <c r="F297" s="479">
        <f t="shared" si="28"/>
        <v>0</v>
      </c>
      <c r="G297" s="479">
        <f t="shared" si="29"/>
        <v>0</v>
      </c>
      <c r="H297" s="479">
        <f t="shared" si="30"/>
        <v>0</v>
      </c>
      <c r="I297" s="479">
        <f t="shared" si="31"/>
        <v>0</v>
      </c>
      <c r="J297" s="479">
        <f t="shared" si="32"/>
        <v>0</v>
      </c>
      <c r="K297" s="479">
        <f t="shared" si="33"/>
        <v>0</v>
      </c>
      <c r="L297" s="479">
        <f t="shared" si="34"/>
        <v>0</v>
      </c>
      <c r="M297" s="293"/>
    </row>
    <row r="298" spans="1:13" ht="12.75" outlineLevel="1">
      <c r="A298" s="293"/>
      <c r="B298" s="293"/>
      <c r="C298" s="293"/>
      <c r="D298" s="293"/>
      <c r="E298" s="294"/>
      <c r="F298" s="479">
        <f t="shared" si="28"/>
        <v>0</v>
      </c>
      <c r="G298" s="479">
        <f t="shared" si="29"/>
        <v>0</v>
      </c>
      <c r="H298" s="479">
        <f t="shared" si="30"/>
        <v>0</v>
      </c>
      <c r="I298" s="479">
        <f t="shared" si="31"/>
        <v>0</v>
      </c>
      <c r="J298" s="479">
        <f t="shared" si="32"/>
        <v>0</v>
      </c>
      <c r="K298" s="479">
        <f t="shared" si="33"/>
        <v>0</v>
      </c>
      <c r="L298" s="479">
        <f t="shared" si="34"/>
        <v>0</v>
      </c>
      <c r="M298" s="293"/>
    </row>
    <row r="299" spans="1:13" ht="12.75" outlineLevel="1">
      <c r="A299" s="293"/>
      <c r="B299" s="293"/>
      <c r="C299" s="293"/>
      <c r="D299" s="293"/>
      <c r="E299" s="294"/>
      <c r="F299" s="479">
        <f t="shared" si="28"/>
        <v>0</v>
      </c>
      <c r="G299" s="479">
        <f t="shared" si="29"/>
        <v>0</v>
      </c>
      <c r="H299" s="479">
        <f t="shared" si="30"/>
        <v>0</v>
      </c>
      <c r="I299" s="479">
        <f t="shared" si="31"/>
        <v>0</v>
      </c>
      <c r="J299" s="479">
        <f t="shared" si="32"/>
        <v>0</v>
      </c>
      <c r="K299" s="479">
        <f t="shared" si="33"/>
        <v>0</v>
      </c>
      <c r="L299" s="479">
        <f t="shared" si="34"/>
        <v>0</v>
      </c>
      <c r="M299" s="293"/>
    </row>
    <row r="300" spans="1:13" ht="12.75" outlineLevel="1">
      <c r="A300" s="293"/>
      <c r="B300" s="293"/>
      <c r="C300" s="293"/>
      <c r="D300" s="293"/>
      <c r="E300" s="294"/>
      <c r="F300" s="479">
        <f t="shared" si="28"/>
        <v>0</v>
      </c>
      <c r="G300" s="479">
        <f t="shared" si="29"/>
        <v>0</v>
      </c>
      <c r="H300" s="479">
        <f t="shared" si="30"/>
        <v>0</v>
      </c>
      <c r="I300" s="479">
        <f t="shared" si="31"/>
        <v>0</v>
      </c>
      <c r="J300" s="479">
        <f t="shared" si="32"/>
        <v>0</v>
      </c>
      <c r="K300" s="479">
        <f t="shared" si="33"/>
        <v>0</v>
      </c>
      <c r="L300" s="479">
        <f t="shared" si="34"/>
        <v>0</v>
      </c>
      <c r="M300" s="293"/>
    </row>
    <row r="301" spans="5:13" ht="12.75">
      <c r="E301" s="286" t="s">
        <v>209</v>
      </c>
      <c r="F301" s="288">
        <f>ROUND(SUM(F7:F300),1)</f>
        <v>0</v>
      </c>
      <c r="G301" s="288">
        <f aca="true" t="shared" si="35" ref="G301:L301">ROUND(SUM(G7:G300),1)</f>
        <v>0</v>
      </c>
      <c r="H301" s="288">
        <f t="shared" si="35"/>
        <v>0</v>
      </c>
      <c r="I301" s="288">
        <f t="shared" si="35"/>
        <v>0</v>
      </c>
      <c r="J301" s="288">
        <f t="shared" si="35"/>
        <v>0</v>
      </c>
      <c r="K301" s="288">
        <f t="shared" si="35"/>
        <v>0</v>
      </c>
      <c r="L301" s="288">
        <f t="shared" si="35"/>
        <v>0</v>
      </c>
      <c r="M301" s="288">
        <f>ROUND(+F301+G301+H301+I301+J301+K301+L301,1)</f>
        <v>0</v>
      </c>
    </row>
  </sheetData>
  <sheetProtection password="C65E" sheet="1"/>
  <mergeCells count="1">
    <mergeCell ref="F2:L2"/>
  </mergeCells>
  <conditionalFormatting sqref="E7:E300">
    <cfRule type="cellIs" priority="1" dxfId="0" operator="greaterThan" stopIfTrue="1">
      <formula>12</formula>
    </cfRule>
  </conditionalFormatting>
  <dataValidations count="1">
    <dataValidation type="list" allowBlank="1" showInputMessage="1" showErrorMessage="1" sqref="D7:D300">
      <formula1>$F$3:$L$3</formula1>
    </dataValidation>
  </dataValidations>
  <printOptions/>
  <pageMargins left="0.7" right="0.7" top="0.75" bottom="0.75"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A1">
      <selection activeCell="C10" sqref="C10"/>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167</v>
      </c>
      <c r="C1" s="517" t="str">
        <f>+bilanci!A1</f>
        <v>Ragione Sociale</v>
      </c>
      <c r="D1" s="518"/>
      <c r="E1" s="518"/>
      <c r="F1" s="518"/>
      <c r="G1" s="518"/>
      <c r="H1" s="518"/>
      <c r="I1" s="519"/>
      <c r="J1" s="19"/>
      <c r="K1" s="19"/>
      <c r="L1" s="19"/>
      <c r="M1" s="20"/>
    </row>
    <row r="3" spans="1:6" ht="15.75">
      <c r="A3" s="18" t="s">
        <v>159</v>
      </c>
      <c r="C3" s="164">
        <f>+bilanci!D5</f>
        <v>0</v>
      </c>
      <c r="D3" s="21"/>
      <c r="E3" s="21"/>
      <c r="F3" s="21"/>
    </row>
    <row r="4" spans="4:6" ht="12">
      <c r="D4" s="23"/>
      <c r="E4" s="23"/>
      <c r="F4" s="23"/>
    </row>
    <row r="5" spans="4:13" ht="15.75">
      <c r="D5" s="540" t="s">
        <v>74</v>
      </c>
      <c r="E5" s="540"/>
      <c r="F5" s="540"/>
      <c r="G5" s="540"/>
      <c r="H5" s="540"/>
      <c r="I5" s="540"/>
      <c r="J5" s="540"/>
      <c r="K5" s="540"/>
      <c r="L5" s="540"/>
      <c r="M5" s="540"/>
    </row>
    <row r="6" spans="4:6" ht="12.75" thickBot="1">
      <c r="D6" s="21"/>
      <c r="E6" s="21"/>
      <c r="F6" s="21"/>
    </row>
    <row r="7" spans="2:15" ht="27" customHeight="1">
      <c r="B7" s="532" t="s">
        <v>70</v>
      </c>
      <c r="C7" s="534" t="s">
        <v>71</v>
      </c>
      <c r="D7" s="525" t="s">
        <v>35</v>
      </c>
      <c r="E7" s="527" t="s">
        <v>72</v>
      </c>
      <c r="F7" s="528"/>
      <c r="G7" s="528"/>
      <c r="H7" s="529"/>
      <c r="I7" s="545" t="s">
        <v>572</v>
      </c>
      <c r="J7" s="546"/>
      <c r="K7" s="546"/>
      <c r="L7" s="547"/>
      <c r="M7" s="530" t="s">
        <v>43</v>
      </c>
      <c r="N7" s="21"/>
      <c r="O7" s="522" t="s">
        <v>98</v>
      </c>
    </row>
    <row r="8" spans="2:15" ht="12.75" thickBot="1">
      <c r="B8" s="533"/>
      <c r="C8" s="535"/>
      <c r="D8" s="526"/>
      <c r="E8" s="24" t="s">
        <v>36</v>
      </c>
      <c r="F8" s="25" t="s">
        <v>37</v>
      </c>
      <c r="G8" s="25" t="s">
        <v>38</v>
      </c>
      <c r="H8" s="26" t="s">
        <v>64</v>
      </c>
      <c r="I8" s="24" t="s">
        <v>61</v>
      </c>
      <c r="J8" s="25" t="s">
        <v>62</v>
      </c>
      <c r="K8" s="25" t="s">
        <v>63</v>
      </c>
      <c r="L8" s="26" t="s">
        <v>64</v>
      </c>
      <c r="M8" s="531"/>
      <c r="N8" s="21"/>
      <c r="O8" s="523"/>
    </row>
    <row r="9" spans="1:15" ht="30" customHeight="1">
      <c r="A9" s="541" t="s">
        <v>69</v>
      </c>
      <c r="B9" s="14" t="s">
        <v>24</v>
      </c>
      <c r="C9" s="15" t="s">
        <v>65</v>
      </c>
      <c r="D9" s="108"/>
      <c r="E9" s="109"/>
      <c r="F9" s="110"/>
      <c r="G9" s="110"/>
      <c r="H9" s="155">
        <f>SUM(E9:G9)</f>
        <v>0</v>
      </c>
      <c r="I9" s="109"/>
      <c r="J9" s="110"/>
      <c r="K9" s="110"/>
      <c r="L9" s="155">
        <f>SUM(I9:K9)</f>
        <v>0</v>
      </c>
      <c r="M9" s="163">
        <f>D9+H9+L9</f>
        <v>0</v>
      </c>
      <c r="N9" s="21"/>
      <c r="O9" s="144"/>
    </row>
    <row r="10" spans="1:15" ht="30" customHeight="1">
      <c r="A10" s="542"/>
      <c r="B10" s="14" t="s">
        <v>25</v>
      </c>
      <c r="C10" s="15" t="s">
        <v>66</v>
      </c>
      <c r="D10" s="108"/>
      <c r="E10" s="109"/>
      <c r="F10" s="110"/>
      <c r="G10" s="110"/>
      <c r="H10" s="155">
        <f>SUM(E10:G10)</f>
        <v>0</v>
      </c>
      <c r="I10" s="109"/>
      <c r="J10" s="110"/>
      <c r="K10" s="110"/>
      <c r="L10" s="155">
        <f>SUM(I10:K10)</f>
        <v>0</v>
      </c>
      <c r="M10" s="163">
        <f>D10+H10+L10</f>
        <v>0</v>
      </c>
      <c r="N10" s="21"/>
      <c r="O10" s="138"/>
    </row>
    <row r="11" spans="1:15" ht="30" customHeight="1">
      <c r="A11" s="542"/>
      <c r="B11" s="14" t="s">
        <v>40</v>
      </c>
      <c r="C11" s="15" t="s">
        <v>67</v>
      </c>
      <c r="D11" s="108"/>
      <c r="E11" s="109"/>
      <c r="F11" s="110"/>
      <c r="G11" s="110"/>
      <c r="H11" s="155">
        <f>SUM(E11:G11)</f>
        <v>0</v>
      </c>
      <c r="I11" s="109"/>
      <c r="J11" s="110"/>
      <c r="K11" s="110"/>
      <c r="L11" s="155">
        <f>SUM(I11:K11)</f>
        <v>0</v>
      </c>
      <c r="M11" s="163">
        <f>D11+H11+L11</f>
        <v>0</v>
      </c>
      <c r="N11" s="21"/>
      <c r="O11" s="138"/>
    </row>
    <row r="12" spans="1:15" ht="30" customHeight="1">
      <c r="A12" s="543"/>
      <c r="B12" s="14" t="s">
        <v>26</v>
      </c>
      <c r="C12" s="15" t="s">
        <v>68</v>
      </c>
      <c r="D12" s="108"/>
      <c r="E12" s="109"/>
      <c r="F12" s="110"/>
      <c r="G12" s="110"/>
      <c r="H12" s="155">
        <f>SUM(E12:G12)</f>
        <v>0</v>
      </c>
      <c r="I12" s="109"/>
      <c r="J12" s="110"/>
      <c r="K12" s="110"/>
      <c r="L12" s="155">
        <f>SUM(I12:K12)</f>
        <v>0</v>
      </c>
      <c r="M12" s="163">
        <f>D12+H12+L12</f>
        <v>0</v>
      </c>
      <c r="N12" s="21"/>
      <c r="O12" s="138"/>
    </row>
    <row r="13" spans="2:15" ht="12.75" thickBot="1">
      <c r="B13" s="548" t="s">
        <v>41</v>
      </c>
      <c r="C13" s="548"/>
      <c r="D13" s="159">
        <f>SUM(D9:D12)</f>
        <v>0</v>
      </c>
      <c r="E13" s="157">
        <f aca="true" t="shared" si="0" ref="E13:M13">SUM(E9:E12)</f>
        <v>0</v>
      </c>
      <c r="F13" s="158">
        <f t="shared" si="0"/>
        <v>0</v>
      </c>
      <c r="G13" s="158">
        <f t="shared" si="0"/>
        <v>0</v>
      </c>
      <c r="H13" s="156">
        <f t="shared" si="0"/>
        <v>0</v>
      </c>
      <c r="I13" s="157">
        <f t="shared" si="0"/>
        <v>0</v>
      </c>
      <c r="J13" s="158">
        <f t="shared" si="0"/>
        <v>0</v>
      </c>
      <c r="K13" s="158">
        <f t="shared" si="0"/>
        <v>0</v>
      </c>
      <c r="L13" s="156">
        <f t="shared" si="0"/>
        <v>0</v>
      </c>
      <c r="M13" s="160">
        <f t="shared" si="0"/>
        <v>0</v>
      </c>
      <c r="N13" s="21"/>
      <c r="O13" s="138"/>
    </row>
    <row r="14" spans="2:15" ht="12">
      <c r="B14" s="536" t="s">
        <v>42</v>
      </c>
      <c r="C14" s="537"/>
      <c r="D14" s="111"/>
      <c r="E14" s="112"/>
      <c r="F14" s="113"/>
      <c r="G14" s="113"/>
      <c r="H14" s="155">
        <f>SUM(E14:G14)</f>
        <v>0</v>
      </c>
      <c r="I14" s="112"/>
      <c r="J14" s="113"/>
      <c r="K14" s="113"/>
      <c r="L14" s="161">
        <f>SUM(I14:K14)</f>
        <v>0</v>
      </c>
      <c r="M14" s="162">
        <f>D14+H14+L14</f>
        <v>0</v>
      </c>
      <c r="N14" s="21"/>
      <c r="O14" s="138"/>
    </row>
    <row r="15" spans="2:15" ht="12.75" thickBot="1">
      <c r="B15" s="538" t="s">
        <v>43</v>
      </c>
      <c r="C15" s="539"/>
      <c r="D15" s="159">
        <f>ROUND(+D13+D14,1)</f>
        <v>0</v>
      </c>
      <c r="E15" s="159">
        <f aca="true" t="shared" si="1" ref="E15:M15">ROUND(+E13+E14,1)</f>
        <v>0</v>
      </c>
      <c r="F15" s="159">
        <f t="shared" si="1"/>
        <v>0</v>
      </c>
      <c r="G15" s="159">
        <f t="shared" si="1"/>
        <v>0</v>
      </c>
      <c r="H15" s="159">
        <f t="shared" si="1"/>
        <v>0</v>
      </c>
      <c r="I15" s="159">
        <f t="shared" si="1"/>
        <v>0</v>
      </c>
      <c r="J15" s="159">
        <f t="shared" si="1"/>
        <v>0</v>
      </c>
      <c r="K15" s="159">
        <f t="shared" si="1"/>
        <v>0</v>
      </c>
      <c r="L15" s="159">
        <f t="shared" si="1"/>
        <v>0</v>
      </c>
      <c r="M15" s="159">
        <f t="shared" si="1"/>
        <v>0</v>
      </c>
      <c r="N15" s="21"/>
      <c r="O15" s="140"/>
    </row>
    <row r="16" spans="2:14" ht="12.75" thickBot="1">
      <c r="B16" s="21"/>
      <c r="C16" s="21"/>
      <c r="D16" s="297"/>
      <c r="E16" s="29"/>
      <c r="F16" s="29"/>
      <c r="G16" s="29"/>
      <c r="H16" s="29"/>
      <c r="I16" s="29"/>
      <c r="J16" s="29"/>
      <c r="K16" s="29"/>
      <c r="L16" s="29"/>
      <c r="M16" s="29"/>
      <c r="N16" s="21"/>
    </row>
    <row r="17" spans="2:14" ht="12.75" thickBot="1">
      <c r="B17" s="28" t="s">
        <v>44</v>
      </c>
      <c r="C17" s="28"/>
      <c r="D17" s="470" t="e">
        <f>+D15/(M15-D15)</f>
        <v>#DIV/0!</v>
      </c>
      <c r="E17" s="29"/>
      <c r="F17" s="29"/>
      <c r="G17" s="29"/>
      <c r="H17" s="298"/>
      <c r="I17" s="29"/>
      <c r="J17" s="29"/>
      <c r="K17" s="29"/>
      <c r="L17" s="298"/>
      <c r="M17" s="29"/>
      <c r="N17" s="21"/>
    </row>
    <row r="18" spans="2:14" ht="12.75" thickBot="1">
      <c r="B18" s="28"/>
      <c r="C18" s="28"/>
      <c r="D18" s="296"/>
      <c r="E18" s="295"/>
      <c r="F18" s="295"/>
      <c r="G18" s="295"/>
      <c r="H18" s="298"/>
      <c r="I18" s="295"/>
      <c r="J18" s="295"/>
      <c r="K18" s="295"/>
      <c r="L18" s="298"/>
      <c r="M18" s="295"/>
      <c r="N18" s="21"/>
    </row>
    <row r="19" spans="2:14" ht="12.75" thickBot="1">
      <c r="B19" s="28" t="s">
        <v>220</v>
      </c>
      <c r="C19" s="21"/>
      <c r="D19" s="300" t="str">
        <f>IF(organico!D15=ULA!F301,"ok","errore")</f>
        <v>ok</v>
      </c>
      <c r="E19" s="300" t="str">
        <f>IF(organico!E15=ULA!G301,"ok","errore")</f>
        <v>ok</v>
      </c>
      <c r="F19" s="300" t="str">
        <f>IF(organico!F15=ULA!H301,"ok","errore")</f>
        <v>ok</v>
      </c>
      <c r="G19" s="300" t="str">
        <f>IF(organico!G15=ULA!I301,"ok","errore")</f>
        <v>ok</v>
      </c>
      <c r="H19" s="301"/>
      <c r="I19" s="300" t="str">
        <f>IF(organico!I15=ULA!K301,"ok","errore")</f>
        <v>ok</v>
      </c>
      <c r="J19" s="300" t="str">
        <f>IF(organico!J15=ULA!J301,"ok","errore")</f>
        <v>ok</v>
      </c>
      <c r="K19" s="300" t="str">
        <f>IF(organico!K15=ULA!L301,"ok","errore")</f>
        <v>ok</v>
      </c>
      <c r="L19" s="301"/>
      <c r="M19" s="300" t="str">
        <f>IF(organico!M15=ULA!M301,"ok","errore")</f>
        <v>ok</v>
      </c>
      <c r="N19" s="21"/>
    </row>
    <row r="20" spans="2:14" ht="12">
      <c r="B20" s="21"/>
      <c r="C20" s="21"/>
      <c r="D20" s="21"/>
      <c r="E20" s="21"/>
      <c r="F20" s="21"/>
      <c r="G20" s="21"/>
      <c r="H20" s="299"/>
      <c r="I20" s="21"/>
      <c r="J20" s="21"/>
      <c r="K20" s="21"/>
      <c r="L20" s="299"/>
      <c r="M20" s="21"/>
      <c r="N20" s="21"/>
    </row>
    <row r="21" spans="2:14" ht="12">
      <c r="B21" s="21"/>
      <c r="C21" s="21"/>
      <c r="D21" s="21"/>
      <c r="E21" s="21"/>
      <c r="F21" s="21"/>
      <c r="G21" s="21"/>
      <c r="H21" s="299"/>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44" t="s">
        <v>132</v>
      </c>
      <c r="C23" s="544"/>
      <c r="D23" s="544"/>
      <c r="E23" s="544"/>
      <c r="F23" s="544"/>
      <c r="G23" s="544"/>
      <c r="H23" s="544"/>
      <c r="I23" s="544"/>
      <c r="J23" s="544"/>
      <c r="K23" s="544"/>
      <c r="L23" s="544"/>
      <c r="M23" s="544"/>
      <c r="N23" s="544"/>
    </row>
    <row r="24" spans="2:14" ht="12">
      <c r="B24" s="524"/>
      <c r="C24" s="524"/>
      <c r="D24" s="524"/>
      <c r="E24" s="524"/>
      <c r="F24" s="524"/>
      <c r="G24" s="524"/>
      <c r="H24" s="524"/>
      <c r="I24" s="524"/>
      <c r="J24" s="524"/>
      <c r="K24" s="524"/>
      <c r="L24" s="524"/>
      <c r="M24" s="524"/>
      <c r="N24" s="524"/>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conditionalFormatting sqref="D19:M19">
    <cfRule type="containsText" priority="1" dxfId="0" operator="containsText" stopIfTrue="1" text="errore">
      <formula>NOT(ISERROR(SEARCH("errore",D19)))</formula>
    </cfRule>
    <cfRule type="iconSet" priority="2" dxfId="7">
      <iconSet iconSet="3TrafficLights2">
        <cfvo type="percent" val="0"/>
        <cfvo type="percent" val="33"/>
        <cfvo type="percent" val="67"/>
      </iconSet>
    </cfRule>
  </conditionalFormatting>
  <printOptions/>
  <pageMargins left="0.47" right="0.22" top="1" bottom="1" header="0.5" footer="0.5"/>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B19" sqref="B19"/>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49" t="str">
        <f>+bilanci!A1</f>
        <v>Ragione Sociale</v>
      </c>
      <c r="D1" s="550"/>
      <c r="E1" s="550"/>
      <c r="F1" s="550"/>
      <c r="G1" s="550"/>
      <c r="H1" s="550"/>
      <c r="I1" s="551"/>
      <c r="K1" s="20"/>
      <c r="L1" s="20"/>
      <c r="M1" s="20"/>
    </row>
    <row r="3" spans="1:7" ht="15.75">
      <c r="A3" s="18" t="s">
        <v>159</v>
      </c>
      <c r="B3" s="18"/>
      <c r="C3" s="476">
        <f>+bilanci!D5</f>
        <v>0</v>
      </c>
      <c r="E3" s="21"/>
      <c r="F3" s="21"/>
      <c r="G3" s="21"/>
    </row>
    <row r="4" ht="12">
      <c r="A4" s="18"/>
    </row>
    <row r="5" ht="12">
      <c r="A5" s="18"/>
    </row>
    <row r="6" spans="1:7" ht="15.75">
      <c r="A6" s="18"/>
      <c r="B6" s="554" t="s">
        <v>73</v>
      </c>
      <c r="C6" s="555"/>
      <c r="D6" s="555"/>
      <c r="E6" s="555"/>
      <c r="F6" s="555"/>
      <c r="G6" s="556"/>
    </row>
    <row r="7" ht="12.75" thickBot="1">
      <c r="A7" s="18"/>
    </row>
    <row r="8" spans="1:9" ht="24">
      <c r="A8" s="18"/>
      <c r="B8" s="30" t="s">
        <v>70</v>
      </c>
      <c r="C8" s="13" t="s">
        <v>24</v>
      </c>
      <c r="D8" s="13" t="s">
        <v>25</v>
      </c>
      <c r="E8" s="13" t="s">
        <v>40</v>
      </c>
      <c r="F8" s="13" t="s">
        <v>26</v>
      </c>
      <c r="G8" s="552" t="s">
        <v>3</v>
      </c>
      <c r="I8" s="522" t="s">
        <v>98</v>
      </c>
    </row>
    <row r="9" spans="2:9" s="33" customFormat="1" ht="48.75" thickBot="1">
      <c r="B9" s="31" t="s">
        <v>71</v>
      </c>
      <c r="C9" s="32" t="s">
        <v>65</v>
      </c>
      <c r="D9" s="32" t="s">
        <v>66</v>
      </c>
      <c r="E9" s="32" t="s">
        <v>67</v>
      </c>
      <c r="F9" s="32" t="s">
        <v>68</v>
      </c>
      <c r="G9" s="553"/>
      <c r="H9" s="1"/>
      <c r="I9" s="523"/>
    </row>
    <row r="10" spans="2:9" ht="12">
      <c r="B10" s="2" t="s">
        <v>27</v>
      </c>
      <c r="C10" s="165">
        <f>organico!M9</f>
        <v>0</v>
      </c>
      <c r="D10" s="165">
        <f>organico!M10</f>
        <v>0</v>
      </c>
      <c r="E10" s="165">
        <f>organico!M11</f>
        <v>0</v>
      </c>
      <c r="F10" s="165">
        <f>organico!M12</f>
        <v>0</v>
      </c>
      <c r="G10" s="166">
        <f>SUM(C10:F10)</f>
        <v>0</v>
      </c>
      <c r="H10" s="21"/>
      <c r="I10" s="154"/>
    </row>
    <row r="11" spans="2:9" ht="12.75" thickBot="1">
      <c r="B11" s="3" t="s">
        <v>28</v>
      </c>
      <c r="C11" s="167">
        <f>organico!D9</f>
        <v>0</v>
      </c>
      <c r="D11" s="167">
        <f>organico!D10</f>
        <v>0</v>
      </c>
      <c r="E11" s="167">
        <f>organico!D11</f>
        <v>0</v>
      </c>
      <c r="F11" s="167">
        <f>organico!D12</f>
        <v>0</v>
      </c>
      <c r="G11" s="168">
        <f>SUM(C11:F11)</f>
        <v>0</v>
      </c>
      <c r="H11" s="21"/>
      <c r="I11" s="138"/>
    </row>
    <row r="12" spans="2:9" ht="12">
      <c r="B12" s="2" t="s">
        <v>29</v>
      </c>
      <c r="C12" s="254"/>
      <c r="D12" s="254"/>
      <c r="E12" s="254"/>
      <c r="F12" s="254"/>
      <c r="G12" s="166">
        <f>SUM(C12:F12)</f>
        <v>0</v>
      </c>
      <c r="H12" s="21"/>
      <c r="I12" s="138"/>
    </row>
    <row r="13" spans="2:9" ht="12">
      <c r="B13" s="4" t="s">
        <v>30</v>
      </c>
      <c r="C13" s="255"/>
      <c r="D13" s="255"/>
      <c r="E13" s="255"/>
      <c r="F13" s="255"/>
      <c r="G13" s="169">
        <f>SUM(C13:F13)</f>
        <v>0</v>
      </c>
      <c r="H13" s="21"/>
      <c r="I13" s="138"/>
    </row>
    <row r="14" spans="2:9" ht="12.75" thickBot="1">
      <c r="B14" s="5" t="s">
        <v>31</v>
      </c>
      <c r="C14" s="170">
        <f>SUM(C12:C13)</f>
        <v>0</v>
      </c>
      <c r="D14" s="170">
        <f>SUM(D12:D13)</f>
        <v>0</v>
      </c>
      <c r="E14" s="170">
        <f>SUM(E12:E13)</f>
        <v>0</v>
      </c>
      <c r="F14" s="170">
        <f>SUM(F12:F13)</f>
        <v>0</v>
      </c>
      <c r="G14" s="168">
        <f>SUM(C14:F14)</f>
        <v>0</v>
      </c>
      <c r="H14" s="21"/>
      <c r="I14" s="138"/>
    </row>
    <row r="15" spans="2:9" ht="12.75" thickBot="1">
      <c r="B15" s="6" t="s">
        <v>32</v>
      </c>
      <c r="C15" s="171" t="e">
        <f>+C12/C10</f>
        <v>#DIV/0!</v>
      </c>
      <c r="D15" s="153"/>
      <c r="E15" s="153"/>
      <c r="F15" s="153"/>
      <c r="G15" s="153"/>
      <c r="H15" s="21"/>
      <c r="I15" s="138"/>
    </row>
    <row r="16" spans="2:9" ht="12.75" thickBot="1">
      <c r="B16" s="8" t="s">
        <v>33</v>
      </c>
      <c r="C16" s="172" t="e">
        <f>C14/C10</f>
        <v>#DIV/0!</v>
      </c>
      <c r="D16" s="172" t="e">
        <f>D14/D10</f>
        <v>#DIV/0!</v>
      </c>
      <c r="E16" s="172" t="e">
        <f>E14/E10</f>
        <v>#DIV/0!</v>
      </c>
      <c r="F16" s="172" t="e">
        <f>F14/F10</f>
        <v>#DIV/0!</v>
      </c>
      <c r="G16" s="173" t="e">
        <f>G14/G10</f>
        <v>#DIV/0!</v>
      </c>
      <c r="H16" s="21"/>
      <c r="I16" s="138"/>
    </row>
    <row r="17" spans="2:9" ht="12.75" thickBot="1">
      <c r="B17" s="8" t="s">
        <v>34</v>
      </c>
      <c r="C17" s="9"/>
      <c r="D17" s="9"/>
      <c r="E17" s="9"/>
      <c r="F17" s="9"/>
      <c r="G17" s="173" t="e">
        <f>+G12/(G13-F13)</f>
        <v>#DIV/0!</v>
      </c>
      <c r="H17" s="21"/>
      <c r="I17" s="140"/>
    </row>
    <row r="18" spans="2:7" ht="33" customHeight="1">
      <c r="B18" s="10"/>
      <c r="C18" s="7"/>
      <c r="D18" s="7"/>
      <c r="E18" s="7"/>
      <c r="F18" s="7"/>
      <c r="G18" s="7"/>
    </row>
    <row r="19" spans="2:3" ht="12.75" thickBot="1">
      <c r="B19" s="27" t="s">
        <v>131</v>
      </c>
      <c r="C19" s="21"/>
    </row>
    <row r="20" spans="2:8" ht="45.75" customHeight="1" thickBot="1">
      <c r="B20" s="557" t="s">
        <v>142</v>
      </c>
      <c r="C20" s="558"/>
      <c r="D20" s="558"/>
      <c r="E20" s="558"/>
      <c r="F20" s="558"/>
      <c r="G20" s="558"/>
      <c r="H20" s="559"/>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H14" sqref="H14:J14"/>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49" t="str">
        <f>+bilanci!A1</f>
        <v>Ragione Sociale</v>
      </c>
      <c r="D1" s="550"/>
      <c r="E1" s="550"/>
      <c r="F1" s="550"/>
      <c r="G1" s="550"/>
      <c r="H1" s="550"/>
      <c r="I1" s="551"/>
      <c r="J1" s="20"/>
      <c r="K1" s="20"/>
      <c r="L1" s="20"/>
      <c r="M1" s="20"/>
    </row>
    <row r="3" spans="1:7" ht="15.75">
      <c r="A3" s="18" t="s">
        <v>159</v>
      </c>
      <c r="B3" s="18"/>
      <c r="C3" s="476">
        <f>+bilanci!D5</f>
        <v>0</v>
      </c>
      <c r="E3" s="21"/>
      <c r="F3" s="21"/>
      <c r="G3" s="21"/>
    </row>
    <row r="4" ht="12">
      <c r="B4" s="18"/>
    </row>
    <row r="5" spans="3:5" ht="12">
      <c r="C5" s="21"/>
      <c r="D5" s="21"/>
      <c r="E5" s="21"/>
    </row>
    <row r="6" spans="3:5" ht="12">
      <c r="C6" s="23"/>
      <c r="D6" s="23"/>
      <c r="E6" s="23"/>
    </row>
    <row r="7" spans="3:5" ht="12">
      <c r="C7" s="21"/>
      <c r="D7" s="21"/>
      <c r="E7" s="21"/>
    </row>
    <row r="9" spans="2:12" ht="20.25" customHeight="1">
      <c r="B9" s="564" t="s">
        <v>77</v>
      </c>
      <c r="C9" s="565"/>
      <c r="D9" s="565"/>
      <c r="E9" s="565"/>
      <c r="F9" s="565"/>
      <c r="G9" s="565"/>
      <c r="H9" s="565"/>
      <c r="I9" s="565"/>
      <c r="J9" s="565"/>
      <c r="K9" s="565"/>
      <c r="L9" s="566"/>
    </row>
    <row r="10" spans="2:3" ht="12.75" thickBot="1">
      <c r="B10" s="18" t="s">
        <v>13</v>
      </c>
      <c r="C10" s="18"/>
    </row>
    <row r="11" spans="2:14" ht="12">
      <c r="B11" s="562" t="s">
        <v>75</v>
      </c>
      <c r="C11" s="562" t="s">
        <v>35</v>
      </c>
      <c r="D11" s="527" t="s">
        <v>72</v>
      </c>
      <c r="E11" s="528"/>
      <c r="F11" s="528"/>
      <c r="G11" s="529"/>
      <c r="H11" s="567" t="s">
        <v>572</v>
      </c>
      <c r="I11" s="568"/>
      <c r="J11" s="568"/>
      <c r="K11" s="569"/>
      <c r="L11" s="522" t="s">
        <v>50</v>
      </c>
      <c r="N11" s="522" t="s">
        <v>98</v>
      </c>
    </row>
    <row r="12" spans="2:14" ht="12">
      <c r="B12" s="563"/>
      <c r="C12" s="563"/>
      <c r="D12" s="573"/>
      <c r="E12" s="574"/>
      <c r="F12" s="574"/>
      <c r="G12" s="575"/>
      <c r="H12" s="570"/>
      <c r="I12" s="571"/>
      <c r="J12" s="571"/>
      <c r="K12" s="572"/>
      <c r="L12" s="560"/>
      <c r="N12" s="560"/>
    </row>
    <row r="13" spans="2:14" ht="12.75" thickBot="1">
      <c r="B13" s="561"/>
      <c r="C13" s="561"/>
      <c r="D13" s="34" t="s">
        <v>36</v>
      </c>
      <c r="E13" s="35" t="s">
        <v>37</v>
      </c>
      <c r="F13" s="35" t="s">
        <v>38</v>
      </c>
      <c r="G13" s="36" t="s">
        <v>3</v>
      </c>
      <c r="H13" s="37" t="s">
        <v>61</v>
      </c>
      <c r="I13" s="38" t="s">
        <v>62</v>
      </c>
      <c r="J13" s="38" t="s">
        <v>63</v>
      </c>
      <c r="K13" s="39" t="s">
        <v>64</v>
      </c>
      <c r="L13" s="561"/>
      <c r="N13" s="561"/>
    </row>
    <row r="14" spans="2:14" ht="12">
      <c r="B14" s="40" t="s">
        <v>46</v>
      </c>
      <c r="C14" s="150"/>
      <c r="D14" s="256"/>
      <c r="E14" s="257"/>
      <c r="F14" s="257"/>
      <c r="G14" s="186">
        <f>SUM(D14:F14)</f>
        <v>0</v>
      </c>
      <c r="H14" s="256"/>
      <c r="I14" s="257"/>
      <c r="J14" s="262"/>
      <c r="K14" s="186">
        <f>SUM(H14:J14)</f>
        <v>0</v>
      </c>
      <c r="L14" s="187">
        <f>C14+G14+K14</f>
        <v>0</v>
      </c>
      <c r="M14" s="45"/>
      <c r="N14" s="144"/>
    </row>
    <row r="15" spans="2:14" ht="12">
      <c r="B15" s="41" t="s">
        <v>47</v>
      </c>
      <c r="C15" s="151"/>
      <c r="D15" s="258"/>
      <c r="E15" s="259"/>
      <c r="F15" s="259"/>
      <c r="G15" s="188">
        <f>SUM(D15:F15)</f>
        <v>0</v>
      </c>
      <c r="H15" s="258"/>
      <c r="I15" s="259"/>
      <c r="J15" s="259"/>
      <c r="K15" s="188">
        <f>SUM(H15:J15)</f>
        <v>0</v>
      </c>
      <c r="L15" s="189">
        <f>C15+G15+K15</f>
        <v>0</v>
      </c>
      <c r="M15" s="45"/>
      <c r="N15" s="138"/>
    </row>
    <row r="16" spans="2:14" ht="12">
      <c r="B16" s="41" t="s">
        <v>48</v>
      </c>
      <c r="C16" s="151"/>
      <c r="D16" s="258"/>
      <c r="E16" s="259"/>
      <c r="F16" s="259"/>
      <c r="G16" s="188">
        <f>SUM(D16:F16)</f>
        <v>0</v>
      </c>
      <c r="H16" s="258"/>
      <c r="I16" s="259"/>
      <c r="J16" s="259"/>
      <c r="K16" s="188">
        <f>SUM(H16:J16)</f>
        <v>0</v>
      </c>
      <c r="L16" s="189">
        <f>C16+G16+K16</f>
        <v>0</v>
      </c>
      <c r="M16" s="45"/>
      <c r="N16" s="138"/>
    </row>
    <row r="17" spans="2:14" ht="12.75" thickBot="1">
      <c r="B17" s="42" t="s">
        <v>49</v>
      </c>
      <c r="C17" s="152"/>
      <c r="D17" s="260"/>
      <c r="E17" s="261"/>
      <c r="F17" s="261"/>
      <c r="G17" s="190">
        <f>SUM(D17:F17)</f>
        <v>0</v>
      </c>
      <c r="H17" s="260"/>
      <c r="I17" s="261"/>
      <c r="J17" s="261"/>
      <c r="K17" s="190">
        <f>SUM(H17:J17)</f>
        <v>0</v>
      </c>
      <c r="L17" s="191">
        <f>C17+G17+K17</f>
        <v>0</v>
      </c>
      <c r="M17" s="45"/>
      <c r="N17" s="138"/>
    </row>
    <row r="18" spans="2:14" ht="12">
      <c r="B18" s="43" t="s">
        <v>50</v>
      </c>
      <c r="C18" s="174">
        <f aca="true" t="shared" si="0" ref="C18:L18">SUM(C14:C17)</f>
        <v>0</v>
      </c>
      <c r="D18" s="175">
        <f t="shared" si="0"/>
        <v>0</v>
      </c>
      <c r="E18" s="176">
        <f t="shared" si="0"/>
        <v>0</v>
      </c>
      <c r="F18" s="176">
        <f t="shared" si="0"/>
        <v>0</v>
      </c>
      <c r="G18" s="177">
        <f t="shared" si="0"/>
        <v>0</v>
      </c>
      <c r="H18" s="175">
        <f t="shared" si="0"/>
        <v>0</v>
      </c>
      <c r="I18" s="176">
        <f t="shared" si="0"/>
        <v>0</v>
      </c>
      <c r="J18" s="176">
        <f t="shared" si="0"/>
        <v>0</v>
      </c>
      <c r="K18" s="177">
        <f t="shared" si="0"/>
        <v>0</v>
      </c>
      <c r="L18" s="174">
        <f t="shared" si="0"/>
        <v>0</v>
      </c>
      <c r="M18" s="45"/>
      <c r="N18" s="138"/>
    </row>
    <row r="19" spans="2:14" ht="12">
      <c r="B19" s="41" t="s">
        <v>51</v>
      </c>
      <c r="C19" s="178">
        <f>organico!D13</f>
        <v>0</v>
      </c>
      <c r="D19" s="179">
        <f>organico!E13</f>
        <v>0</v>
      </c>
      <c r="E19" s="180">
        <f>organico!F13</f>
        <v>0</v>
      </c>
      <c r="F19" s="180">
        <f>organico!G13</f>
        <v>0</v>
      </c>
      <c r="G19" s="181">
        <f>SUM(D19:F19)</f>
        <v>0</v>
      </c>
      <c r="H19" s="179">
        <f>organico!I13</f>
        <v>0</v>
      </c>
      <c r="I19" s="180">
        <f>organico!J13</f>
        <v>0</v>
      </c>
      <c r="J19" s="180">
        <f>organico!K13</f>
        <v>0</v>
      </c>
      <c r="K19" s="181">
        <f>SUM(H19:J19)</f>
        <v>0</v>
      </c>
      <c r="L19" s="178">
        <f>C19+G19+K19</f>
        <v>0</v>
      </c>
      <c r="M19" s="45"/>
      <c r="N19" s="138"/>
    </row>
    <row r="20" spans="2:14" ht="12.75" thickBot="1">
      <c r="B20" s="44" t="s">
        <v>76</v>
      </c>
      <c r="C20" s="182">
        <f>IF(C19=0,0,C18/C19)</f>
        <v>0</v>
      </c>
      <c r="D20" s="183">
        <f aca="true" t="shared" si="1" ref="D20:L20">IF(D19=0,0,D18/D19)</f>
        <v>0</v>
      </c>
      <c r="E20" s="184">
        <f t="shared" si="1"/>
        <v>0</v>
      </c>
      <c r="F20" s="184">
        <f t="shared" si="1"/>
        <v>0</v>
      </c>
      <c r="G20" s="185">
        <f>IF(G19=0,0,G18/G19)</f>
        <v>0</v>
      </c>
      <c r="H20" s="183">
        <f t="shared" si="1"/>
        <v>0</v>
      </c>
      <c r="I20" s="184">
        <f t="shared" si="1"/>
        <v>0</v>
      </c>
      <c r="J20" s="184">
        <f t="shared" si="1"/>
        <v>0</v>
      </c>
      <c r="K20" s="185">
        <f t="shared" si="1"/>
        <v>0</v>
      </c>
      <c r="L20" s="182">
        <f t="shared" si="1"/>
        <v>0</v>
      </c>
      <c r="M20" s="45"/>
      <c r="N20" s="140"/>
    </row>
    <row r="21" spans="2:13" ht="12">
      <c r="B21" s="21"/>
      <c r="C21" s="46"/>
      <c r="D21" s="46"/>
      <c r="E21" s="46"/>
      <c r="F21" s="46"/>
      <c r="G21" s="46"/>
      <c r="H21" s="46"/>
      <c r="I21" s="46"/>
      <c r="J21" s="46"/>
      <c r="K21" s="46"/>
      <c r="L21" s="46"/>
      <c r="M21" s="46"/>
    </row>
    <row r="22" spans="2:12" ht="12.75" thickBot="1">
      <c r="B22" s="44" t="s">
        <v>190</v>
      </c>
      <c r="C22" s="271" t="e">
        <f>+C20/$L$20</f>
        <v>#DIV/0!</v>
      </c>
      <c r="D22" s="183"/>
      <c r="E22" s="184"/>
      <c r="F22" s="184"/>
      <c r="G22" s="270" t="e">
        <f>+G20/$L$20</f>
        <v>#DIV/0!</v>
      </c>
      <c r="H22" s="183"/>
      <c r="I22" s="184"/>
      <c r="J22" s="184"/>
      <c r="K22" s="270" t="e">
        <f>+K20/$L$20</f>
        <v>#DIV/0!</v>
      </c>
      <c r="L22" s="270" t="e">
        <f>+L20/$L$20</f>
        <v>#DIV/0!</v>
      </c>
    </row>
    <row r="24" spans="2:7" ht="12.75" thickBot="1">
      <c r="B24" s="18" t="s">
        <v>573</v>
      </c>
      <c r="G24" s="300"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7">
      <iconSet iconSet="3TrafficLights2">
        <cfvo type="percent" val="0"/>
        <cfvo type="percent" val="33"/>
        <cfvo type="percent" val="67"/>
      </iconSet>
    </cfRule>
  </conditionalFormatting>
  <printOptions/>
  <pageMargins left="0.4724409448818898" right="0.2362204724409449" top="0.984251968503937" bottom="0.98425196850393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M13" sqref="M13"/>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49" t="str">
        <f>+bilanci!A1</f>
        <v>Ragione Sociale</v>
      </c>
      <c r="D1" s="550"/>
      <c r="E1" s="550"/>
      <c r="F1" s="550"/>
      <c r="G1" s="550"/>
      <c r="H1" s="550"/>
      <c r="I1" s="551"/>
      <c r="J1" s="20"/>
      <c r="K1" s="20"/>
      <c r="L1" s="20"/>
      <c r="M1" s="20"/>
    </row>
    <row r="2" ht="12"/>
    <row r="3" spans="1:7" ht="15.75">
      <c r="A3" s="18" t="s">
        <v>159</v>
      </c>
      <c r="B3" s="18"/>
      <c r="C3" s="476">
        <f>+bilanci!D5</f>
        <v>0</v>
      </c>
      <c r="E3" s="21"/>
      <c r="F3" s="21"/>
      <c r="G3" s="21"/>
    </row>
    <row r="4" ht="12"/>
    <row r="5" ht="12"/>
    <row r="6" spans="1:14" ht="15.75">
      <c r="A6" s="21"/>
      <c r="B6" s="554" t="s">
        <v>94</v>
      </c>
      <c r="C6" s="555"/>
      <c r="D6" s="555"/>
      <c r="E6" s="555"/>
      <c r="F6" s="555"/>
      <c r="G6" s="555"/>
      <c r="H6" s="555"/>
      <c r="I6" s="555"/>
      <c r="J6" s="555"/>
      <c r="K6" s="556"/>
      <c r="L6" s="50"/>
      <c r="M6" s="50"/>
      <c r="N6" s="50"/>
    </row>
    <row r="7" ht="12.75" thickBot="1">
      <c r="B7" s="18" t="s">
        <v>13</v>
      </c>
    </row>
    <row r="8" spans="1:16" ht="12.75" customHeight="1">
      <c r="A8" s="47"/>
      <c r="B8" s="604" t="s">
        <v>78</v>
      </c>
      <c r="C8" s="587" t="s">
        <v>75</v>
      </c>
      <c r="D8" s="588" t="s">
        <v>143</v>
      </c>
      <c r="E8" s="588" t="s">
        <v>160</v>
      </c>
      <c r="F8" s="588" t="s">
        <v>144</v>
      </c>
      <c r="G8" s="590" t="s">
        <v>145</v>
      </c>
      <c r="H8" s="590" t="s">
        <v>161</v>
      </c>
      <c r="I8" s="590" t="s">
        <v>146</v>
      </c>
      <c r="J8" s="590" t="s">
        <v>162</v>
      </c>
      <c r="K8" s="596" t="s">
        <v>147</v>
      </c>
      <c r="L8" s="581" t="s">
        <v>163</v>
      </c>
      <c r="M8" s="581" t="s">
        <v>164</v>
      </c>
      <c r="N8" s="584" t="s">
        <v>165</v>
      </c>
      <c r="P8" s="522" t="s">
        <v>98</v>
      </c>
    </row>
    <row r="9" spans="1:16" ht="12">
      <c r="A9" s="47"/>
      <c r="B9" s="577"/>
      <c r="C9" s="582"/>
      <c r="D9" s="533"/>
      <c r="E9" s="533"/>
      <c r="F9" s="533"/>
      <c r="G9" s="591"/>
      <c r="H9" s="591"/>
      <c r="I9" s="591"/>
      <c r="J9" s="591"/>
      <c r="K9" s="597"/>
      <c r="L9" s="582"/>
      <c r="M9" s="582"/>
      <c r="N9" s="585"/>
      <c r="P9" s="560"/>
    </row>
    <row r="10" spans="1:16" ht="33.75" customHeight="1" thickBot="1">
      <c r="A10" s="21"/>
      <c r="B10" s="578"/>
      <c r="C10" s="583"/>
      <c r="D10" s="589"/>
      <c r="E10" s="589"/>
      <c r="F10" s="589"/>
      <c r="G10" s="592"/>
      <c r="H10" s="592"/>
      <c r="I10" s="592"/>
      <c r="J10" s="592"/>
      <c r="K10" s="598"/>
      <c r="L10" s="583"/>
      <c r="M10" s="583"/>
      <c r="N10" s="586"/>
      <c r="P10" s="563"/>
    </row>
    <row r="11" spans="1:16" s="45" customFormat="1" ht="27" customHeight="1">
      <c r="A11" s="48"/>
      <c r="B11" s="576" t="s">
        <v>104</v>
      </c>
      <c r="C11" s="145" t="s">
        <v>79</v>
      </c>
      <c r="D11" s="263"/>
      <c r="E11" s="263"/>
      <c r="F11" s="192">
        <f aca="true" t="shared" si="0" ref="F11:F18">+D11-E11</f>
        <v>0</v>
      </c>
      <c r="G11" s="263"/>
      <c r="H11" s="263"/>
      <c r="I11" s="192">
        <f aca="true" t="shared" si="1" ref="I11:J18">+D11+G11</f>
        <v>0</v>
      </c>
      <c r="J11" s="192">
        <f t="shared" si="1"/>
        <v>0</v>
      </c>
      <c r="K11" s="198">
        <f aca="true" t="shared" si="2" ref="K11:K18">+I11-J11</f>
        <v>0</v>
      </c>
      <c r="L11" s="257"/>
      <c r="M11" s="464">
        <v>0</v>
      </c>
      <c r="N11" s="187">
        <f>L11-M11</f>
        <v>0</v>
      </c>
      <c r="P11" s="144"/>
    </row>
    <row r="12" spans="1:16" s="45" customFormat="1" ht="22.5">
      <c r="A12" s="48"/>
      <c r="B12" s="577"/>
      <c r="C12" s="146" t="s">
        <v>80</v>
      </c>
      <c r="D12" s="264"/>
      <c r="E12" s="264"/>
      <c r="F12" s="193">
        <f t="shared" si="0"/>
        <v>0</v>
      </c>
      <c r="G12" s="264"/>
      <c r="H12" s="264"/>
      <c r="I12" s="193">
        <f t="shared" si="1"/>
        <v>0</v>
      </c>
      <c r="J12" s="193">
        <f t="shared" si="1"/>
        <v>0</v>
      </c>
      <c r="K12" s="199">
        <f t="shared" si="2"/>
        <v>0</v>
      </c>
      <c r="L12" s="259"/>
      <c r="M12" s="465">
        <v>0</v>
      </c>
      <c r="N12" s="189">
        <f>L12-M12</f>
        <v>0</v>
      </c>
      <c r="P12" s="138"/>
    </row>
    <row r="13" spans="1:16" s="45" customFormat="1" ht="33.75">
      <c r="A13" s="48"/>
      <c r="B13" s="577"/>
      <c r="C13" s="146" t="s">
        <v>81</v>
      </c>
      <c r="D13" s="264"/>
      <c r="E13" s="264"/>
      <c r="F13" s="193">
        <f t="shared" si="0"/>
        <v>0</v>
      </c>
      <c r="G13" s="264"/>
      <c r="H13" s="264"/>
      <c r="I13" s="193">
        <f t="shared" si="1"/>
        <v>0</v>
      </c>
      <c r="J13" s="193">
        <f t="shared" si="1"/>
        <v>0</v>
      </c>
      <c r="K13" s="199">
        <f t="shared" si="2"/>
        <v>0</v>
      </c>
      <c r="L13" s="259"/>
      <c r="M13" s="465">
        <v>0</v>
      </c>
      <c r="N13" s="189">
        <f aca="true" t="shared" si="3" ref="N13:N25">L13-M13</f>
        <v>0</v>
      </c>
      <c r="P13" s="138"/>
    </row>
    <row r="14" spans="1:16" s="45" customFormat="1" ht="22.5">
      <c r="A14" s="48"/>
      <c r="B14" s="577"/>
      <c r="C14" s="146" t="s">
        <v>82</v>
      </c>
      <c r="D14" s="264"/>
      <c r="E14" s="264"/>
      <c r="F14" s="193">
        <f t="shared" si="0"/>
        <v>0</v>
      </c>
      <c r="G14" s="264"/>
      <c r="H14" s="264"/>
      <c r="I14" s="193">
        <f t="shared" si="1"/>
        <v>0</v>
      </c>
      <c r="J14" s="193">
        <f t="shared" si="1"/>
        <v>0</v>
      </c>
      <c r="K14" s="199">
        <f t="shared" si="2"/>
        <v>0</v>
      </c>
      <c r="L14" s="259"/>
      <c r="M14" s="465">
        <v>0</v>
      </c>
      <c r="N14" s="189">
        <f t="shared" si="3"/>
        <v>0</v>
      </c>
      <c r="P14" s="138"/>
    </row>
    <row r="15" spans="1:16" s="45" customFormat="1" ht="12">
      <c r="A15" s="48"/>
      <c r="B15" s="577"/>
      <c r="C15" s="146" t="s">
        <v>83</v>
      </c>
      <c r="D15" s="264"/>
      <c r="E15" s="264"/>
      <c r="F15" s="193">
        <f t="shared" si="0"/>
        <v>0</v>
      </c>
      <c r="G15" s="264"/>
      <c r="H15" s="264"/>
      <c r="I15" s="193">
        <f t="shared" si="1"/>
        <v>0</v>
      </c>
      <c r="J15" s="193">
        <f t="shared" si="1"/>
        <v>0</v>
      </c>
      <c r="K15" s="199">
        <f t="shared" si="2"/>
        <v>0</v>
      </c>
      <c r="L15" s="259"/>
      <c r="M15" s="465">
        <v>0</v>
      </c>
      <c r="N15" s="189">
        <f t="shared" si="3"/>
        <v>0</v>
      </c>
      <c r="P15" s="138"/>
    </row>
    <row r="16" spans="1:16" s="45" customFormat="1" ht="22.5">
      <c r="A16" s="48"/>
      <c r="B16" s="577"/>
      <c r="C16" s="146" t="s">
        <v>84</v>
      </c>
      <c r="D16" s="264"/>
      <c r="E16" s="264"/>
      <c r="F16" s="193">
        <f t="shared" si="0"/>
        <v>0</v>
      </c>
      <c r="G16" s="264"/>
      <c r="H16" s="264"/>
      <c r="I16" s="193">
        <f t="shared" si="1"/>
        <v>0</v>
      </c>
      <c r="J16" s="193">
        <f t="shared" si="1"/>
        <v>0</v>
      </c>
      <c r="K16" s="199">
        <f t="shared" si="2"/>
        <v>0</v>
      </c>
      <c r="L16" s="259"/>
      <c r="M16" s="465">
        <v>0</v>
      </c>
      <c r="N16" s="189">
        <f t="shared" si="3"/>
        <v>0</v>
      </c>
      <c r="P16" s="138"/>
    </row>
    <row r="17" spans="1:16" s="45" customFormat="1" ht="12">
      <c r="A17" s="48"/>
      <c r="B17" s="577"/>
      <c r="C17" s="146" t="s">
        <v>85</v>
      </c>
      <c r="D17" s="264"/>
      <c r="E17" s="264"/>
      <c r="F17" s="193">
        <f t="shared" si="0"/>
        <v>0</v>
      </c>
      <c r="G17" s="264"/>
      <c r="H17" s="264"/>
      <c r="I17" s="193">
        <f t="shared" si="1"/>
        <v>0</v>
      </c>
      <c r="J17" s="193">
        <f t="shared" si="1"/>
        <v>0</v>
      </c>
      <c r="K17" s="199">
        <f t="shared" si="2"/>
        <v>0</v>
      </c>
      <c r="L17" s="259"/>
      <c r="M17" s="465">
        <v>0</v>
      </c>
      <c r="N17" s="189">
        <f t="shared" si="3"/>
        <v>0</v>
      </c>
      <c r="P17" s="138"/>
    </row>
    <row r="18" spans="1:16" s="45" customFormat="1" ht="25.5" customHeight="1" thickBot="1">
      <c r="A18" s="48"/>
      <c r="B18" s="578"/>
      <c r="C18" s="147" t="s">
        <v>91</v>
      </c>
      <c r="D18" s="265"/>
      <c r="E18" s="265"/>
      <c r="F18" s="194">
        <f t="shared" si="0"/>
        <v>0</v>
      </c>
      <c r="G18" s="265"/>
      <c r="H18" s="265"/>
      <c r="I18" s="194">
        <f t="shared" si="1"/>
        <v>0</v>
      </c>
      <c r="J18" s="194">
        <f t="shared" si="1"/>
        <v>0</v>
      </c>
      <c r="K18" s="200">
        <f t="shared" si="2"/>
        <v>0</v>
      </c>
      <c r="L18" s="261"/>
      <c r="M18" s="466">
        <v>0</v>
      </c>
      <c r="N18" s="191">
        <f t="shared" si="3"/>
        <v>0</v>
      </c>
      <c r="P18" s="138"/>
    </row>
    <row r="19" spans="1:16" s="45" customFormat="1" ht="12.75" thickBot="1">
      <c r="A19" s="48"/>
      <c r="B19" s="579" t="s">
        <v>90</v>
      </c>
      <c r="C19" s="580"/>
      <c r="D19" s="195">
        <f>SUM(D11:D18)</f>
        <v>0</v>
      </c>
      <c r="E19" s="195">
        <f aca="true" t="shared" si="4" ref="E19:K19">SUM(E11:E18)</f>
        <v>0</v>
      </c>
      <c r="F19" s="195">
        <f t="shared" si="4"/>
        <v>0</v>
      </c>
      <c r="G19" s="195">
        <f t="shared" si="4"/>
        <v>0</v>
      </c>
      <c r="H19" s="195">
        <f t="shared" si="4"/>
        <v>0</v>
      </c>
      <c r="I19" s="195">
        <f t="shared" si="4"/>
        <v>0</v>
      </c>
      <c r="J19" s="195">
        <f t="shared" si="4"/>
        <v>0</v>
      </c>
      <c r="K19" s="201">
        <f t="shared" si="4"/>
        <v>0</v>
      </c>
      <c r="L19" s="201">
        <f>SUM(L11:L18)</f>
        <v>0</v>
      </c>
      <c r="M19" s="201">
        <f>SUM(M11:M18)</f>
        <v>0</v>
      </c>
      <c r="N19" s="467">
        <f>SUM(N11:N18)</f>
        <v>0</v>
      </c>
      <c r="P19" s="138"/>
    </row>
    <row r="20" spans="1:16" s="45" customFormat="1" ht="12">
      <c r="A20" s="48"/>
      <c r="B20" s="576" t="s">
        <v>105</v>
      </c>
      <c r="C20" s="148" t="s">
        <v>86</v>
      </c>
      <c r="D20" s="263"/>
      <c r="E20" s="263"/>
      <c r="F20" s="192">
        <f aca="true" t="shared" si="5" ref="F20:F25">+D20-E20</f>
        <v>0</v>
      </c>
      <c r="G20" s="263"/>
      <c r="H20" s="263"/>
      <c r="I20" s="192">
        <f aca="true" t="shared" si="6" ref="I20:J25">+D20+G20</f>
        <v>0</v>
      </c>
      <c r="J20" s="192">
        <f t="shared" si="6"/>
        <v>0</v>
      </c>
      <c r="K20" s="198">
        <f aca="true" t="shared" si="7" ref="K20:K25">+I20-J20</f>
        <v>0</v>
      </c>
      <c r="L20" s="257"/>
      <c r="M20" s="464">
        <v>0</v>
      </c>
      <c r="N20" s="187">
        <f t="shared" si="3"/>
        <v>0</v>
      </c>
      <c r="P20" s="138"/>
    </row>
    <row r="21" spans="1:16" s="45" customFormat="1" ht="12">
      <c r="A21" s="48"/>
      <c r="B21" s="602"/>
      <c r="C21" s="149" t="s">
        <v>92</v>
      </c>
      <c r="D21" s="264"/>
      <c r="E21" s="264"/>
      <c r="F21" s="193">
        <f t="shared" si="5"/>
        <v>0</v>
      </c>
      <c r="G21" s="264"/>
      <c r="H21" s="264"/>
      <c r="I21" s="193">
        <f t="shared" si="6"/>
        <v>0</v>
      </c>
      <c r="J21" s="193">
        <f t="shared" si="6"/>
        <v>0</v>
      </c>
      <c r="K21" s="199">
        <f t="shared" si="7"/>
        <v>0</v>
      </c>
      <c r="L21" s="259"/>
      <c r="M21" s="465">
        <v>0</v>
      </c>
      <c r="N21" s="189">
        <f t="shared" si="3"/>
        <v>0</v>
      </c>
      <c r="P21" s="138"/>
    </row>
    <row r="22" spans="1:16" s="45" customFormat="1" ht="22.5">
      <c r="A22" s="48"/>
      <c r="B22" s="602"/>
      <c r="C22" s="149" t="s">
        <v>87</v>
      </c>
      <c r="D22" s="264"/>
      <c r="E22" s="264"/>
      <c r="F22" s="193">
        <f t="shared" si="5"/>
        <v>0</v>
      </c>
      <c r="G22" s="264"/>
      <c r="H22" s="264"/>
      <c r="I22" s="193">
        <f t="shared" si="6"/>
        <v>0</v>
      </c>
      <c r="J22" s="193">
        <f t="shared" si="6"/>
        <v>0</v>
      </c>
      <c r="K22" s="199">
        <f t="shared" si="7"/>
        <v>0</v>
      </c>
      <c r="L22" s="259"/>
      <c r="M22" s="465">
        <v>0</v>
      </c>
      <c r="N22" s="189">
        <f t="shared" si="3"/>
        <v>0</v>
      </c>
      <c r="P22" s="138"/>
    </row>
    <row r="23" spans="1:16" s="45" customFormat="1" ht="22.5">
      <c r="A23" s="48"/>
      <c r="B23" s="602"/>
      <c r="C23" s="149" t="s">
        <v>89</v>
      </c>
      <c r="D23" s="264"/>
      <c r="E23" s="264"/>
      <c r="F23" s="193">
        <f t="shared" si="5"/>
        <v>0</v>
      </c>
      <c r="G23" s="264"/>
      <c r="H23" s="264"/>
      <c r="I23" s="193">
        <f t="shared" si="6"/>
        <v>0</v>
      </c>
      <c r="J23" s="193">
        <f t="shared" si="6"/>
        <v>0</v>
      </c>
      <c r="K23" s="199">
        <f t="shared" si="7"/>
        <v>0</v>
      </c>
      <c r="L23" s="259"/>
      <c r="M23" s="465">
        <v>0</v>
      </c>
      <c r="N23" s="189">
        <f t="shared" si="3"/>
        <v>0</v>
      </c>
      <c r="P23" s="138"/>
    </row>
    <row r="24" spans="1:16" s="45" customFormat="1" ht="12">
      <c r="A24" s="48"/>
      <c r="B24" s="602"/>
      <c r="C24" s="149" t="s">
        <v>88</v>
      </c>
      <c r="D24" s="264"/>
      <c r="E24" s="264"/>
      <c r="F24" s="193">
        <f t="shared" si="5"/>
        <v>0</v>
      </c>
      <c r="G24" s="264"/>
      <c r="H24" s="264"/>
      <c r="I24" s="193">
        <f t="shared" si="6"/>
        <v>0</v>
      </c>
      <c r="J24" s="193">
        <f t="shared" si="6"/>
        <v>0</v>
      </c>
      <c r="K24" s="199">
        <f t="shared" si="7"/>
        <v>0</v>
      </c>
      <c r="L24" s="259"/>
      <c r="M24" s="465">
        <v>0</v>
      </c>
      <c r="N24" s="189">
        <f t="shared" si="3"/>
        <v>0</v>
      </c>
      <c r="P24" s="138"/>
    </row>
    <row r="25" spans="1:16" s="45" customFormat="1" ht="23.25" thickBot="1">
      <c r="A25" s="48"/>
      <c r="B25" s="603"/>
      <c r="C25" s="147" t="s">
        <v>91</v>
      </c>
      <c r="D25" s="265"/>
      <c r="E25" s="265"/>
      <c r="F25" s="194">
        <f t="shared" si="5"/>
        <v>0</v>
      </c>
      <c r="G25" s="265"/>
      <c r="H25" s="265"/>
      <c r="I25" s="194">
        <f t="shared" si="6"/>
        <v>0</v>
      </c>
      <c r="J25" s="194">
        <f t="shared" si="6"/>
        <v>0</v>
      </c>
      <c r="K25" s="200">
        <f t="shared" si="7"/>
        <v>0</v>
      </c>
      <c r="L25" s="261"/>
      <c r="M25" s="466">
        <v>0</v>
      </c>
      <c r="N25" s="191">
        <f t="shared" si="3"/>
        <v>0</v>
      </c>
      <c r="P25" s="138"/>
    </row>
    <row r="26" spans="1:16" s="45" customFormat="1" ht="12">
      <c r="A26" s="46"/>
      <c r="B26" s="599" t="s">
        <v>93</v>
      </c>
      <c r="C26" s="580"/>
      <c r="D26" s="196">
        <f>SUM(D20:D25)</f>
        <v>0</v>
      </c>
      <c r="E26" s="196">
        <f aca="true" t="shared" si="8" ref="E26:K26">SUM(E20:E25)</f>
        <v>0</v>
      </c>
      <c r="F26" s="196">
        <f t="shared" si="8"/>
        <v>0</v>
      </c>
      <c r="G26" s="196">
        <f t="shared" si="8"/>
        <v>0</v>
      </c>
      <c r="H26" s="196">
        <f t="shared" si="8"/>
        <v>0</v>
      </c>
      <c r="I26" s="196">
        <f t="shared" si="8"/>
        <v>0</v>
      </c>
      <c r="J26" s="196">
        <f t="shared" si="8"/>
        <v>0</v>
      </c>
      <c r="K26" s="202">
        <f t="shared" si="8"/>
        <v>0</v>
      </c>
      <c r="L26" s="202">
        <f>SUM(L20:L25)</f>
        <v>0</v>
      </c>
      <c r="M26" s="202">
        <f>SUM(M20:M25)</f>
        <v>0</v>
      </c>
      <c r="N26" s="468">
        <f>SUM(N20:N25)</f>
        <v>0</v>
      </c>
      <c r="P26" s="138"/>
    </row>
    <row r="27" spans="1:16" s="45" customFormat="1" ht="12.75" thickBot="1">
      <c r="A27" s="46"/>
      <c r="B27" s="600" t="s">
        <v>45</v>
      </c>
      <c r="C27" s="601"/>
      <c r="D27" s="197">
        <f>D19+D26</f>
        <v>0</v>
      </c>
      <c r="E27" s="197">
        <f aca="true" t="shared" si="9" ref="E27:K27">E19+E26</f>
        <v>0</v>
      </c>
      <c r="F27" s="197">
        <f t="shared" si="9"/>
        <v>0</v>
      </c>
      <c r="G27" s="197">
        <f t="shared" si="9"/>
        <v>0</v>
      </c>
      <c r="H27" s="462">
        <f t="shared" si="9"/>
        <v>0</v>
      </c>
      <c r="I27" s="197">
        <f t="shared" si="9"/>
        <v>0</v>
      </c>
      <c r="J27" s="197">
        <f t="shared" si="9"/>
        <v>0</v>
      </c>
      <c r="K27" s="203">
        <f t="shared" si="9"/>
        <v>0</v>
      </c>
      <c r="L27" s="203">
        <f>L19+L26</f>
        <v>0</v>
      </c>
      <c r="M27" s="203">
        <f>M19+M26</f>
        <v>0</v>
      </c>
      <c r="N27" s="469">
        <f>N19+N26</f>
        <v>0</v>
      </c>
      <c r="P27" s="140"/>
    </row>
    <row r="28" spans="2:12" s="45" customFormat="1" ht="12.75" thickBot="1">
      <c r="B28" s="49" t="s">
        <v>573</v>
      </c>
      <c r="H28" s="463" t="str">
        <f>IF(H27&lt;=SUM(bilanci!D269+bilanci!D270),"ok","errore")</f>
        <v>ok</v>
      </c>
      <c r="L28" s="463" t="str">
        <f>IF(L27&gt;H27,"errore","ok")</f>
        <v>ok</v>
      </c>
    </row>
    <row r="29" s="45" customFormat="1" ht="12">
      <c r="B29" s="49" t="s">
        <v>133</v>
      </c>
    </row>
    <row r="30" spans="2:11" s="45" customFormat="1" ht="32.25" customHeight="1">
      <c r="B30" s="593" t="s">
        <v>134</v>
      </c>
      <c r="C30" s="594"/>
      <c r="D30" s="594"/>
      <c r="E30" s="594"/>
      <c r="F30" s="594"/>
      <c r="G30" s="594"/>
      <c r="H30" s="594"/>
      <c r="I30" s="594"/>
      <c r="J30" s="594"/>
      <c r="K30" s="595"/>
    </row>
    <row r="31" s="45" customFormat="1" ht="12"/>
    <row r="32" s="45" customFormat="1" ht="12"/>
  </sheetData>
  <sheetProtection password="C65E" sheet="1"/>
  <mergeCells count="22">
    <mergeCell ref="B20:B25"/>
    <mergeCell ref="B8:B10"/>
    <mergeCell ref="H8:H10"/>
    <mergeCell ref="B6:K6"/>
    <mergeCell ref="B30:K30"/>
    <mergeCell ref="I8:I10"/>
    <mergeCell ref="J8:J10"/>
    <mergeCell ref="K8:K10"/>
    <mergeCell ref="D8:D10"/>
    <mergeCell ref="E8:E10"/>
    <mergeCell ref="B26:C26"/>
    <mergeCell ref="B27:C27"/>
    <mergeCell ref="B11:B18"/>
    <mergeCell ref="B19:C19"/>
    <mergeCell ref="C1:I1"/>
    <mergeCell ref="P8:P10"/>
    <mergeCell ref="L8:L10"/>
    <mergeCell ref="M8:M10"/>
    <mergeCell ref="N8:N10"/>
    <mergeCell ref="C8:C10"/>
    <mergeCell ref="F8:F10"/>
    <mergeCell ref="G8:G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724409448818898" right="0.2362204724409449" top="0.5511811023622047" bottom="0.5118110236220472" header="0.31496062992125984" footer="0.2755905511811024"/>
  <pageSetup horizontalDpi="600" verticalDpi="600" orientation="landscape" paperSize="9" scale="90"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C4" sqref="C4"/>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49" t="str">
        <f>+bilanci!A1</f>
        <v>Ragione Sociale</v>
      </c>
      <c r="D1" s="550"/>
      <c r="E1" s="550"/>
      <c r="F1" s="550"/>
      <c r="G1" s="550"/>
      <c r="H1" s="550"/>
      <c r="I1" s="551"/>
      <c r="J1" s="20"/>
      <c r="K1" s="20"/>
      <c r="L1" s="20"/>
      <c r="M1" s="20"/>
    </row>
    <row r="3" spans="1:7" ht="15.75">
      <c r="A3" s="18" t="s">
        <v>159</v>
      </c>
      <c r="B3" s="18"/>
      <c r="C3" s="476">
        <f>+bilanci!D5</f>
        <v>0</v>
      </c>
      <c r="E3" s="21"/>
      <c r="F3" s="21"/>
      <c r="G3" s="21"/>
    </row>
    <row r="4" spans="2:9" ht="12">
      <c r="B4" s="18"/>
      <c r="C4" s="18"/>
      <c r="D4" s="18"/>
      <c r="E4" s="21"/>
      <c r="F4" s="21"/>
      <c r="G4" s="21"/>
      <c r="H4" s="21"/>
      <c r="I4" s="21"/>
    </row>
    <row r="5" spans="2:10" ht="15.75" customHeight="1">
      <c r="B5" s="618" t="s">
        <v>4</v>
      </c>
      <c r="C5" s="618"/>
      <c r="D5" s="618"/>
      <c r="E5" s="618"/>
      <c r="F5" s="618"/>
      <c r="G5" s="618"/>
      <c r="H5" s="618"/>
      <c r="I5" s="618"/>
      <c r="J5" s="618"/>
    </row>
    <row r="6" spans="2:9" ht="12">
      <c r="B6" s="18" t="s">
        <v>148</v>
      </c>
      <c r="E6" s="21"/>
      <c r="F6" s="21"/>
      <c r="G6" s="21"/>
      <c r="H6" s="21"/>
      <c r="I6" s="21"/>
    </row>
    <row r="7" spans="2:10" ht="16.5" thickBot="1">
      <c r="B7" s="554" t="s">
        <v>179</v>
      </c>
      <c r="C7" s="555"/>
      <c r="D7" s="555"/>
      <c r="E7" s="555"/>
      <c r="F7" s="555"/>
      <c r="G7" s="555"/>
      <c r="H7" s="555"/>
      <c r="I7" s="555"/>
      <c r="J7" s="556"/>
    </row>
    <row r="8" spans="2:13" ht="12.75" customHeight="1">
      <c r="B8" s="617" t="s">
        <v>97</v>
      </c>
      <c r="C8" s="617" t="s">
        <v>166</v>
      </c>
      <c r="D8" s="581" t="s">
        <v>101</v>
      </c>
      <c r="E8" s="581" t="s">
        <v>100</v>
      </c>
      <c r="F8" s="581" t="s">
        <v>177</v>
      </c>
      <c r="G8" s="581" t="s">
        <v>102</v>
      </c>
      <c r="H8" s="581" t="s">
        <v>178</v>
      </c>
      <c r="I8" s="584" t="s">
        <v>99</v>
      </c>
      <c r="J8" s="522" t="s">
        <v>98</v>
      </c>
      <c r="M8" s="53"/>
    </row>
    <row r="9" spans="2:13" ht="12">
      <c r="B9" s="577"/>
      <c r="C9" s="577"/>
      <c r="D9" s="582"/>
      <c r="E9" s="582"/>
      <c r="F9" s="582"/>
      <c r="G9" s="582"/>
      <c r="H9" s="582"/>
      <c r="I9" s="585"/>
      <c r="J9" s="563"/>
      <c r="K9" s="21"/>
      <c r="M9" s="105"/>
    </row>
    <row r="10" spans="2:13" ht="31.5" customHeight="1" thickBot="1">
      <c r="B10" s="578"/>
      <c r="C10" s="578"/>
      <c r="D10" s="583"/>
      <c r="E10" s="583"/>
      <c r="F10" s="583"/>
      <c r="G10" s="583"/>
      <c r="H10" s="583"/>
      <c r="I10" s="586"/>
      <c r="J10" s="563"/>
      <c r="M10" s="105"/>
    </row>
    <row r="11" spans="2:10" ht="12">
      <c r="B11" s="116"/>
      <c r="C11" s="117"/>
      <c r="D11" s="114"/>
      <c r="E11" s="114"/>
      <c r="F11" s="11">
        <v>0</v>
      </c>
      <c r="G11" s="204">
        <f>E11-F11</f>
        <v>0</v>
      </c>
      <c r="H11" s="120">
        <v>0</v>
      </c>
      <c r="I11" s="209">
        <f>G11*H11</f>
        <v>0</v>
      </c>
      <c r="J11" s="138"/>
    </row>
    <row r="12" spans="2:10" ht="12">
      <c r="B12" s="118"/>
      <c r="C12" s="119"/>
      <c r="D12" s="115"/>
      <c r="E12" s="115"/>
      <c r="F12" s="12">
        <v>0</v>
      </c>
      <c r="G12" s="205">
        <f>E12-F12</f>
        <v>0</v>
      </c>
      <c r="H12" s="121">
        <v>0</v>
      </c>
      <c r="I12" s="210">
        <f>G12*H12</f>
        <v>0</v>
      </c>
      <c r="J12" s="138"/>
    </row>
    <row r="13" spans="2:10" ht="12">
      <c r="B13" s="118"/>
      <c r="C13" s="119"/>
      <c r="D13" s="115"/>
      <c r="E13" s="115"/>
      <c r="F13" s="12">
        <v>0</v>
      </c>
      <c r="G13" s="205">
        <f>E13-F13</f>
        <v>0</v>
      </c>
      <c r="H13" s="121">
        <v>0</v>
      </c>
      <c r="I13" s="210">
        <f aca="true" t="shared" si="0" ref="I13:I50">G13*H13</f>
        <v>0</v>
      </c>
      <c r="J13" s="138"/>
    </row>
    <row r="14" spans="2:12" ht="12">
      <c r="B14" s="118"/>
      <c r="C14" s="119"/>
      <c r="D14" s="115"/>
      <c r="E14" s="115"/>
      <c r="F14" s="12">
        <v>0</v>
      </c>
      <c r="G14" s="205">
        <f>E14-F14</f>
        <v>0</v>
      </c>
      <c r="H14" s="121">
        <v>0</v>
      </c>
      <c r="I14" s="210">
        <f t="shared" si="0"/>
        <v>0</v>
      </c>
      <c r="J14" s="139"/>
      <c r="K14" s="106"/>
      <c r="L14" s="106"/>
    </row>
    <row r="15" spans="2:12" ht="12">
      <c r="B15" s="118"/>
      <c r="C15" s="119"/>
      <c r="D15" s="115"/>
      <c r="E15" s="115"/>
      <c r="F15" s="12">
        <v>0</v>
      </c>
      <c r="G15" s="205">
        <f aca="true" t="shared" si="1" ref="G15:G50">E15-F15</f>
        <v>0</v>
      </c>
      <c r="H15" s="121">
        <v>0</v>
      </c>
      <c r="I15" s="210">
        <f t="shared" si="0"/>
        <v>0</v>
      </c>
      <c r="J15" s="139"/>
      <c r="K15" s="106"/>
      <c r="L15" s="106"/>
    </row>
    <row r="16" spans="2:12" ht="12">
      <c r="B16" s="118"/>
      <c r="C16" s="119"/>
      <c r="D16" s="115"/>
      <c r="E16" s="115"/>
      <c r="F16" s="12">
        <v>0</v>
      </c>
      <c r="G16" s="205">
        <f t="shared" si="1"/>
        <v>0</v>
      </c>
      <c r="H16" s="121">
        <v>0</v>
      </c>
      <c r="I16" s="210">
        <f t="shared" si="0"/>
        <v>0</v>
      </c>
      <c r="J16" s="139"/>
      <c r="K16" s="106"/>
      <c r="L16" s="106"/>
    </row>
    <row r="17" spans="2:12" ht="12">
      <c r="B17" s="118"/>
      <c r="C17" s="119"/>
      <c r="D17" s="115"/>
      <c r="E17" s="115"/>
      <c r="F17" s="12">
        <v>0</v>
      </c>
      <c r="G17" s="205">
        <f t="shared" si="1"/>
        <v>0</v>
      </c>
      <c r="H17" s="121">
        <v>0</v>
      </c>
      <c r="I17" s="210">
        <f t="shared" si="0"/>
        <v>0</v>
      </c>
      <c r="J17" s="139"/>
      <c r="K17" s="106"/>
      <c r="L17" s="106"/>
    </row>
    <row r="18" spans="2:12" ht="12">
      <c r="B18" s="118"/>
      <c r="C18" s="119"/>
      <c r="D18" s="115"/>
      <c r="E18" s="115"/>
      <c r="F18" s="12">
        <v>0</v>
      </c>
      <c r="G18" s="205">
        <f t="shared" si="1"/>
        <v>0</v>
      </c>
      <c r="H18" s="121">
        <v>0</v>
      </c>
      <c r="I18" s="210">
        <f t="shared" si="0"/>
        <v>0</v>
      </c>
      <c r="J18" s="139"/>
      <c r="K18" s="106"/>
      <c r="L18" s="106"/>
    </row>
    <row r="19" spans="2:12" ht="12">
      <c r="B19" s="118"/>
      <c r="C19" s="119"/>
      <c r="D19" s="115"/>
      <c r="E19" s="115"/>
      <c r="F19" s="12">
        <v>0</v>
      </c>
      <c r="G19" s="205">
        <f t="shared" si="1"/>
        <v>0</v>
      </c>
      <c r="H19" s="121">
        <v>0</v>
      </c>
      <c r="I19" s="210">
        <f t="shared" si="0"/>
        <v>0</v>
      </c>
      <c r="J19" s="139"/>
      <c r="K19" s="106"/>
      <c r="L19" s="106"/>
    </row>
    <row r="20" spans="2:12" ht="12">
      <c r="B20" s="118"/>
      <c r="C20" s="119"/>
      <c r="D20" s="115"/>
      <c r="E20" s="115"/>
      <c r="F20" s="12">
        <v>0</v>
      </c>
      <c r="G20" s="205">
        <f t="shared" si="1"/>
        <v>0</v>
      </c>
      <c r="H20" s="121">
        <v>0</v>
      </c>
      <c r="I20" s="210">
        <f t="shared" si="0"/>
        <v>0</v>
      </c>
      <c r="J20" s="139"/>
      <c r="K20" s="106"/>
      <c r="L20" s="106"/>
    </row>
    <row r="21" spans="2:12" ht="12">
      <c r="B21" s="118"/>
      <c r="C21" s="119"/>
      <c r="D21" s="115"/>
      <c r="E21" s="115"/>
      <c r="F21" s="12">
        <v>0</v>
      </c>
      <c r="G21" s="205">
        <f t="shared" si="1"/>
        <v>0</v>
      </c>
      <c r="H21" s="121">
        <v>0</v>
      </c>
      <c r="I21" s="210">
        <f t="shared" si="0"/>
        <v>0</v>
      </c>
      <c r="J21" s="139"/>
      <c r="K21" s="106"/>
      <c r="L21" s="106"/>
    </row>
    <row r="22" spans="2:12" ht="12">
      <c r="B22" s="118"/>
      <c r="C22" s="119"/>
      <c r="D22" s="115"/>
      <c r="E22" s="115"/>
      <c r="F22" s="12">
        <v>0</v>
      </c>
      <c r="G22" s="205">
        <f t="shared" si="1"/>
        <v>0</v>
      </c>
      <c r="H22" s="121">
        <v>0</v>
      </c>
      <c r="I22" s="210">
        <f t="shared" si="0"/>
        <v>0</v>
      </c>
      <c r="J22" s="139"/>
      <c r="K22" s="106"/>
      <c r="L22" s="106"/>
    </row>
    <row r="23" spans="2:12" ht="12">
      <c r="B23" s="118"/>
      <c r="C23" s="119"/>
      <c r="D23" s="115"/>
      <c r="E23" s="115"/>
      <c r="F23" s="12">
        <v>0</v>
      </c>
      <c r="G23" s="205">
        <f t="shared" si="1"/>
        <v>0</v>
      </c>
      <c r="H23" s="121">
        <v>0</v>
      </c>
      <c r="I23" s="210">
        <f t="shared" si="0"/>
        <v>0</v>
      </c>
      <c r="J23" s="139"/>
      <c r="K23" s="106"/>
      <c r="L23" s="106"/>
    </row>
    <row r="24" spans="2:12" ht="12">
      <c r="B24" s="118"/>
      <c r="C24" s="119"/>
      <c r="D24" s="115"/>
      <c r="E24" s="115"/>
      <c r="F24" s="12">
        <v>0</v>
      </c>
      <c r="G24" s="205">
        <f t="shared" si="1"/>
        <v>0</v>
      </c>
      <c r="H24" s="121">
        <v>0</v>
      </c>
      <c r="I24" s="210">
        <f t="shared" si="0"/>
        <v>0</v>
      </c>
      <c r="J24" s="139"/>
      <c r="K24" s="106"/>
      <c r="L24" s="106"/>
    </row>
    <row r="25" spans="2:12" ht="12">
      <c r="B25" s="118"/>
      <c r="C25" s="119"/>
      <c r="D25" s="115"/>
      <c r="E25" s="115"/>
      <c r="F25" s="12">
        <v>0</v>
      </c>
      <c r="G25" s="205">
        <f t="shared" si="1"/>
        <v>0</v>
      </c>
      <c r="H25" s="121">
        <v>0</v>
      </c>
      <c r="I25" s="210">
        <f t="shared" si="0"/>
        <v>0</v>
      </c>
      <c r="J25" s="139"/>
      <c r="K25" s="106"/>
      <c r="L25" s="106"/>
    </row>
    <row r="26" spans="2:12" ht="12">
      <c r="B26" s="118"/>
      <c r="C26" s="119"/>
      <c r="D26" s="115"/>
      <c r="E26" s="115"/>
      <c r="F26" s="12">
        <v>0</v>
      </c>
      <c r="G26" s="205">
        <f t="shared" si="1"/>
        <v>0</v>
      </c>
      <c r="H26" s="121">
        <v>0</v>
      </c>
      <c r="I26" s="210">
        <f t="shared" si="0"/>
        <v>0</v>
      </c>
      <c r="J26" s="139"/>
      <c r="K26" s="106"/>
      <c r="L26" s="106"/>
    </row>
    <row r="27" spans="2:12" ht="12">
      <c r="B27" s="118"/>
      <c r="C27" s="119"/>
      <c r="D27" s="115"/>
      <c r="E27" s="115"/>
      <c r="F27" s="12">
        <v>0</v>
      </c>
      <c r="G27" s="205">
        <f t="shared" si="1"/>
        <v>0</v>
      </c>
      <c r="H27" s="121">
        <v>0</v>
      </c>
      <c r="I27" s="210">
        <f t="shared" si="0"/>
        <v>0</v>
      </c>
      <c r="J27" s="139"/>
      <c r="K27" s="106"/>
      <c r="L27" s="106"/>
    </row>
    <row r="28" spans="2:12" ht="12">
      <c r="B28" s="118"/>
      <c r="C28" s="119"/>
      <c r="D28" s="115"/>
      <c r="E28" s="115"/>
      <c r="F28" s="12">
        <v>0</v>
      </c>
      <c r="G28" s="205">
        <f t="shared" si="1"/>
        <v>0</v>
      </c>
      <c r="H28" s="121">
        <v>0</v>
      </c>
      <c r="I28" s="210">
        <f t="shared" si="0"/>
        <v>0</v>
      </c>
      <c r="J28" s="139"/>
      <c r="K28" s="106"/>
      <c r="L28" s="106"/>
    </row>
    <row r="29" spans="2:12" ht="12">
      <c r="B29" s="118"/>
      <c r="C29" s="119"/>
      <c r="D29" s="115"/>
      <c r="E29" s="115"/>
      <c r="F29" s="12">
        <v>0</v>
      </c>
      <c r="G29" s="205">
        <f t="shared" si="1"/>
        <v>0</v>
      </c>
      <c r="H29" s="121">
        <v>0</v>
      </c>
      <c r="I29" s="210">
        <f t="shared" si="0"/>
        <v>0</v>
      </c>
      <c r="J29" s="139"/>
      <c r="K29" s="106"/>
      <c r="L29" s="106"/>
    </row>
    <row r="30" spans="2:12" ht="12">
      <c r="B30" s="118"/>
      <c r="C30" s="119"/>
      <c r="D30" s="115"/>
      <c r="E30" s="115"/>
      <c r="F30" s="12">
        <v>0</v>
      </c>
      <c r="G30" s="205">
        <f t="shared" si="1"/>
        <v>0</v>
      </c>
      <c r="H30" s="121">
        <v>0</v>
      </c>
      <c r="I30" s="210">
        <f t="shared" si="0"/>
        <v>0</v>
      </c>
      <c r="J30" s="139"/>
      <c r="K30" s="106"/>
      <c r="L30" s="106"/>
    </row>
    <row r="31" spans="2:12" ht="12">
      <c r="B31" s="118"/>
      <c r="C31" s="119"/>
      <c r="D31" s="115"/>
      <c r="E31" s="115"/>
      <c r="F31" s="12">
        <v>0</v>
      </c>
      <c r="G31" s="205">
        <f t="shared" si="1"/>
        <v>0</v>
      </c>
      <c r="H31" s="121">
        <v>0</v>
      </c>
      <c r="I31" s="210">
        <f t="shared" si="0"/>
        <v>0</v>
      </c>
      <c r="J31" s="139"/>
      <c r="K31" s="106"/>
      <c r="L31" s="106"/>
    </row>
    <row r="32" spans="2:12" ht="12">
      <c r="B32" s="118"/>
      <c r="C32" s="119"/>
      <c r="D32" s="115"/>
      <c r="E32" s="115"/>
      <c r="F32" s="12">
        <v>0</v>
      </c>
      <c r="G32" s="205">
        <f t="shared" si="1"/>
        <v>0</v>
      </c>
      <c r="H32" s="121">
        <v>0</v>
      </c>
      <c r="I32" s="210">
        <f t="shared" si="0"/>
        <v>0</v>
      </c>
      <c r="J32" s="139"/>
      <c r="K32" s="106"/>
      <c r="L32" s="106"/>
    </row>
    <row r="33" spans="2:12" ht="12">
      <c r="B33" s="118"/>
      <c r="C33" s="119"/>
      <c r="D33" s="115"/>
      <c r="E33" s="115"/>
      <c r="F33" s="12">
        <v>0</v>
      </c>
      <c r="G33" s="205">
        <f t="shared" si="1"/>
        <v>0</v>
      </c>
      <c r="H33" s="121">
        <v>0</v>
      </c>
      <c r="I33" s="210">
        <f t="shared" si="0"/>
        <v>0</v>
      </c>
      <c r="J33" s="139"/>
      <c r="K33" s="106"/>
      <c r="L33" s="106"/>
    </row>
    <row r="34" spans="2:12" ht="12">
      <c r="B34" s="118"/>
      <c r="C34" s="119"/>
      <c r="D34" s="115"/>
      <c r="E34" s="115"/>
      <c r="F34" s="12">
        <v>0</v>
      </c>
      <c r="G34" s="205">
        <f t="shared" si="1"/>
        <v>0</v>
      </c>
      <c r="H34" s="121">
        <v>0</v>
      </c>
      <c r="I34" s="210">
        <f t="shared" si="0"/>
        <v>0</v>
      </c>
      <c r="J34" s="139"/>
      <c r="K34" s="106"/>
      <c r="L34" s="106"/>
    </row>
    <row r="35" spans="2:12" ht="12">
      <c r="B35" s="118"/>
      <c r="C35" s="119"/>
      <c r="D35" s="115"/>
      <c r="E35" s="115"/>
      <c r="F35" s="12">
        <v>0</v>
      </c>
      <c r="G35" s="205">
        <f t="shared" si="1"/>
        <v>0</v>
      </c>
      <c r="H35" s="121">
        <v>0</v>
      </c>
      <c r="I35" s="210">
        <f t="shared" si="0"/>
        <v>0</v>
      </c>
      <c r="J35" s="139"/>
      <c r="K35" s="106"/>
      <c r="L35" s="106"/>
    </row>
    <row r="36" spans="2:12" ht="12">
      <c r="B36" s="118"/>
      <c r="C36" s="119"/>
      <c r="D36" s="115"/>
      <c r="E36" s="115"/>
      <c r="F36" s="12">
        <v>0</v>
      </c>
      <c r="G36" s="205">
        <f t="shared" si="1"/>
        <v>0</v>
      </c>
      <c r="H36" s="121">
        <v>0</v>
      </c>
      <c r="I36" s="210">
        <f t="shared" si="0"/>
        <v>0</v>
      </c>
      <c r="J36" s="139"/>
      <c r="K36" s="106"/>
      <c r="L36" s="106"/>
    </row>
    <row r="37" spans="2:12" ht="12">
      <c r="B37" s="118"/>
      <c r="C37" s="119"/>
      <c r="D37" s="115"/>
      <c r="E37" s="115"/>
      <c r="F37" s="12">
        <v>0</v>
      </c>
      <c r="G37" s="205">
        <f t="shared" si="1"/>
        <v>0</v>
      </c>
      <c r="H37" s="121">
        <v>0</v>
      </c>
      <c r="I37" s="210">
        <f t="shared" si="0"/>
        <v>0</v>
      </c>
      <c r="J37" s="139"/>
      <c r="K37" s="106"/>
      <c r="L37" s="106"/>
    </row>
    <row r="38" spans="2:12" ht="12">
      <c r="B38" s="118"/>
      <c r="C38" s="119"/>
      <c r="D38" s="115"/>
      <c r="E38" s="115"/>
      <c r="F38" s="12">
        <v>0</v>
      </c>
      <c r="G38" s="205">
        <f t="shared" si="1"/>
        <v>0</v>
      </c>
      <c r="H38" s="121">
        <v>0</v>
      </c>
      <c r="I38" s="210">
        <f t="shared" si="0"/>
        <v>0</v>
      </c>
      <c r="J38" s="139"/>
      <c r="K38" s="106"/>
      <c r="L38" s="106"/>
    </row>
    <row r="39" spans="2:12" ht="12">
      <c r="B39" s="118"/>
      <c r="C39" s="119"/>
      <c r="D39" s="115"/>
      <c r="E39" s="115"/>
      <c r="F39" s="12">
        <v>0</v>
      </c>
      <c r="G39" s="205">
        <f t="shared" si="1"/>
        <v>0</v>
      </c>
      <c r="H39" s="121">
        <v>0</v>
      </c>
      <c r="I39" s="210">
        <f t="shared" si="0"/>
        <v>0</v>
      </c>
      <c r="J39" s="139"/>
      <c r="K39" s="106"/>
      <c r="L39" s="106"/>
    </row>
    <row r="40" spans="2:12" ht="12">
      <c r="B40" s="118"/>
      <c r="C40" s="119"/>
      <c r="D40" s="115"/>
      <c r="E40" s="115"/>
      <c r="F40" s="12">
        <v>0</v>
      </c>
      <c r="G40" s="205">
        <f t="shared" si="1"/>
        <v>0</v>
      </c>
      <c r="H40" s="121">
        <v>0</v>
      </c>
      <c r="I40" s="210">
        <f t="shared" si="0"/>
        <v>0</v>
      </c>
      <c r="J40" s="139"/>
      <c r="K40" s="106"/>
      <c r="L40" s="106"/>
    </row>
    <row r="41" spans="2:12" ht="12">
      <c r="B41" s="118"/>
      <c r="C41" s="119"/>
      <c r="D41" s="115"/>
      <c r="E41" s="115"/>
      <c r="F41" s="12">
        <v>0</v>
      </c>
      <c r="G41" s="205">
        <f t="shared" si="1"/>
        <v>0</v>
      </c>
      <c r="H41" s="121">
        <v>0</v>
      </c>
      <c r="I41" s="210">
        <f t="shared" si="0"/>
        <v>0</v>
      </c>
      <c r="J41" s="139"/>
      <c r="K41" s="106"/>
      <c r="L41" s="106"/>
    </row>
    <row r="42" spans="2:12" ht="12">
      <c r="B42" s="118"/>
      <c r="C42" s="119"/>
      <c r="D42" s="115"/>
      <c r="E42" s="115"/>
      <c r="F42" s="12">
        <v>0</v>
      </c>
      <c r="G42" s="205">
        <f t="shared" si="1"/>
        <v>0</v>
      </c>
      <c r="H42" s="121">
        <v>0</v>
      </c>
      <c r="I42" s="210">
        <f t="shared" si="0"/>
        <v>0</v>
      </c>
      <c r="J42" s="139"/>
      <c r="K42" s="106"/>
      <c r="L42" s="106"/>
    </row>
    <row r="43" spans="2:12" ht="12">
      <c r="B43" s="118"/>
      <c r="C43" s="119"/>
      <c r="D43" s="115"/>
      <c r="E43" s="115"/>
      <c r="F43" s="12">
        <v>0</v>
      </c>
      <c r="G43" s="205">
        <f t="shared" si="1"/>
        <v>0</v>
      </c>
      <c r="H43" s="121">
        <v>0</v>
      </c>
      <c r="I43" s="210">
        <f t="shared" si="0"/>
        <v>0</v>
      </c>
      <c r="J43" s="139"/>
      <c r="K43" s="106"/>
      <c r="L43" s="106"/>
    </row>
    <row r="44" spans="2:12" ht="12">
      <c r="B44" s="118"/>
      <c r="C44" s="119"/>
      <c r="D44" s="115"/>
      <c r="E44" s="115"/>
      <c r="F44" s="12">
        <v>0</v>
      </c>
      <c r="G44" s="205">
        <f t="shared" si="1"/>
        <v>0</v>
      </c>
      <c r="H44" s="121">
        <v>0</v>
      </c>
      <c r="I44" s="210">
        <f t="shared" si="0"/>
        <v>0</v>
      </c>
      <c r="J44" s="139"/>
      <c r="K44" s="106"/>
      <c r="L44" s="106"/>
    </row>
    <row r="45" spans="2:12" ht="12">
      <c r="B45" s="118"/>
      <c r="C45" s="119"/>
      <c r="D45" s="115"/>
      <c r="E45" s="115"/>
      <c r="F45" s="12">
        <v>0</v>
      </c>
      <c r="G45" s="205">
        <f t="shared" si="1"/>
        <v>0</v>
      </c>
      <c r="H45" s="121">
        <v>0</v>
      </c>
      <c r="I45" s="210">
        <f t="shared" si="0"/>
        <v>0</v>
      </c>
      <c r="J45" s="139"/>
      <c r="K45" s="106"/>
      <c r="L45" s="106"/>
    </row>
    <row r="46" spans="2:12" ht="12">
      <c r="B46" s="118"/>
      <c r="C46" s="119"/>
      <c r="D46" s="115"/>
      <c r="E46" s="115"/>
      <c r="F46" s="12">
        <v>0</v>
      </c>
      <c r="G46" s="205">
        <f t="shared" si="1"/>
        <v>0</v>
      </c>
      <c r="H46" s="121">
        <v>0</v>
      </c>
      <c r="I46" s="210">
        <f t="shared" si="0"/>
        <v>0</v>
      </c>
      <c r="J46" s="139"/>
      <c r="K46" s="106"/>
      <c r="L46" s="106"/>
    </row>
    <row r="47" spans="2:12" ht="12">
      <c r="B47" s="118"/>
      <c r="C47" s="119"/>
      <c r="D47" s="115"/>
      <c r="E47" s="115"/>
      <c r="F47" s="12">
        <v>0</v>
      </c>
      <c r="G47" s="205">
        <f t="shared" si="1"/>
        <v>0</v>
      </c>
      <c r="H47" s="121">
        <v>0</v>
      </c>
      <c r="I47" s="210">
        <f t="shared" si="0"/>
        <v>0</v>
      </c>
      <c r="J47" s="139"/>
      <c r="K47" s="106"/>
      <c r="L47" s="106"/>
    </row>
    <row r="48" spans="2:12" ht="12">
      <c r="B48" s="118"/>
      <c r="C48" s="119"/>
      <c r="D48" s="115"/>
      <c r="E48" s="115"/>
      <c r="F48" s="12">
        <v>0</v>
      </c>
      <c r="G48" s="205">
        <f t="shared" si="1"/>
        <v>0</v>
      </c>
      <c r="H48" s="121">
        <v>0</v>
      </c>
      <c r="I48" s="210">
        <f t="shared" si="0"/>
        <v>0</v>
      </c>
      <c r="J48" s="139"/>
      <c r="K48" s="106"/>
      <c r="L48" s="106"/>
    </row>
    <row r="49" spans="2:12" ht="12">
      <c r="B49" s="118"/>
      <c r="C49" s="119"/>
      <c r="D49" s="115"/>
      <c r="E49" s="115"/>
      <c r="F49" s="12">
        <v>0</v>
      </c>
      <c r="G49" s="205">
        <f t="shared" si="1"/>
        <v>0</v>
      </c>
      <c r="H49" s="121">
        <v>0</v>
      </c>
      <c r="I49" s="210">
        <f t="shared" si="0"/>
        <v>0</v>
      </c>
      <c r="J49" s="139"/>
      <c r="K49" s="106"/>
      <c r="L49" s="106"/>
    </row>
    <row r="50" spans="2:12" ht="12.75" thickBot="1">
      <c r="B50" s="118"/>
      <c r="C50" s="119"/>
      <c r="D50" s="115"/>
      <c r="E50" s="115"/>
      <c r="F50" s="12">
        <v>0</v>
      </c>
      <c r="G50" s="205">
        <f t="shared" si="1"/>
        <v>0</v>
      </c>
      <c r="H50" s="121">
        <v>0</v>
      </c>
      <c r="I50" s="210">
        <f t="shared" si="0"/>
        <v>0</v>
      </c>
      <c r="J50" s="139"/>
      <c r="K50" s="106"/>
      <c r="L50" s="106"/>
    </row>
    <row r="51" spans="2:10" ht="13.5" thickBot="1">
      <c r="B51" s="608" t="s">
        <v>168</v>
      </c>
      <c r="C51" s="609"/>
      <c r="D51" s="206">
        <f>SUM(D11:D50)</f>
        <v>0</v>
      </c>
      <c r="E51" s="206">
        <f>SUM(E11:E50)</f>
        <v>0</v>
      </c>
      <c r="F51" s="206">
        <f>SUM(F11:F50)</f>
        <v>0</v>
      </c>
      <c r="G51" s="206">
        <f>SUM(G11:G50)</f>
        <v>0</v>
      </c>
      <c r="H51" s="207" t="e">
        <f>+I51/G51</f>
        <v>#DIV/0!</v>
      </c>
      <c r="I51" s="206">
        <f>SUM(I11:I50)</f>
        <v>0</v>
      </c>
      <c r="J51" s="21"/>
    </row>
    <row r="52" spans="2:5" ht="12.75" thickBot="1">
      <c r="B52" s="21" t="s">
        <v>573</v>
      </c>
      <c r="C52" s="21"/>
      <c r="E52" s="463" t="str">
        <f>IF(E51&lt;=((bilanci!D258+bilanci!D259+bilanci!D260-lavoro!K18)),"ok","errore")</f>
        <v>ok</v>
      </c>
    </row>
    <row r="53" spans="2:9" ht="12.75">
      <c r="B53" s="610"/>
      <c r="C53" s="611"/>
      <c r="D53" s="612" t="s">
        <v>169</v>
      </c>
      <c r="E53" s="613"/>
      <c r="F53" s="614"/>
      <c r="G53" s="205">
        <f>riepilogo!H15</f>
        <v>0</v>
      </c>
      <c r="H53" s="208">
        <v>1</v>
      </c>
      <c r="I53" s="205">
        <f>G53*H53</f>
        <v>0</v>
      </c>
    </row>
    <row r="54" spans="2:9" ht="12.75">
      <c r="B54" s="615" t="s">
        <v>170</v>
      </c>
      <c r="C54" s="616"/>
      <c r="D54" s="616"/>
      <c r="E54" s="616"/>
      <c r="F54" s="616"/>
      <c r="G54" s="205">
        <f>G51+G53</f>
        <v>0</v>
      </c>
      <c r="H54" s="207" t="e">
        <f>+I54/G54</f>
        <v>#DIV/0!</v>
      </c>
      <c r="I54" s="205">
        <f>I51+I53</f>
        <v>0</v>
      </c>
    </row>
    <row r="55" ht="12">
      <c r="B55" s="18" t="s">
        <v>135</v>
      </c>
    </row>
    <row r="56" spans="2:9" ht="27.75" customHeight="1">
      <c r="B56" s="605" t="s">
        <v>122</v>
      </c>
      <c r="C56" s="606"/>
      <c r="D56" s="606"/>
      <c r="E56" s="606"/>
      <c r="F56" s="606"/>
      <c r="G56" s="606"/>
      <c r="H56" s="606"/>
      <c r="I56" s="607"/>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Delfino Miriam</cp:lastModifiedBy>
  <cp:lastPrinted>2013-09-30T08:09:36Z</cp:lastPrinted>
  <dcterms:created xsi:type="dcterms:W3CDTF">2007-10-26T09:20:51Z</dcterms:created>
  <dcterms:modified xsi:type="dcterms:W3CDTF">2013-09-30T08:10:43Z</dcterms:modified>
  <cp:category/>
  <cp:version/>
  <cp:contentType/>
  <cp:contentStatus/>
</cp:coreProperties>
</file>