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pinto\Documents\ASI_19\OST\Bando X L C\Bando\Allegati contratto\"/>
    </mc:Choice>
  </mc:AlternateContent>
  <workbookProtection workbookPassword="CC7E" lockStructure="1"/>
  <bookViews>
    <workbookView xWindow="0" yWindow="0" windowWidth="25050" windowHeight="10950" tabRatio="824" firstSheet="1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P8" i="132" l="1"/>
  <c r="P7" i="132"/>
  <c r="P6" i="132"/>
  <c r="P5" i="132"/>
  <c r="J8" i="132"/>
  <c r="J7" i="132"/>
  <c r="J6" i="132"/>
  <c r="J5" i="132"/>
  <c r="K8" i="132"/>
  <c r="K7" i="132"/>
  <c r="K6" i="132"/>
  <c r="K5" i="132"/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<sst xmlns="http://schemas.openxmlformats.org/spreadsheetml/2006/main" count="2767" uniqueCount="218">
  <si>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</si>
  <si>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</si>
  <si>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</si>
  <si>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</si>
  <si>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</si>
  <si>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</si>
  <si>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</si>
  <si>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</si>
  <si>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</si>
  <si>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</si>
  <si>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</si>
  <si>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</si>
  <si>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</si>
  <si>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</si>
  <si>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</si>
  <si>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</si>
  <si>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</si>
  <si>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</si>
  <si>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</si>
  <si>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</si>
  <si>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</si>
  <si>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</si>
  <si>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</si>
  <si>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</si>
  <si>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</si>
  <si>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</si>
  <si>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</si>
  <si>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</si>
  <si>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</si>
  <si>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</si>
  <si>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</si>
  <si>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</si>
  <si>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</si>
  <si>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</si>
  <si>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</si>
  <si>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</si>
  <si>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</si>
  <si>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</si>
  <si>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</si>
  <si>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</si>
  <si>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</si>
  <si>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</si>
  <si>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</si>
  <si>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</si>
  <si>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</si>
  <si>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</si>
  <si>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</si>
  <si>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</si>
  <si>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</si>
  <si>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</si>
  <si>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</si>
  <si>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</si>
  <si>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</si>
  <si>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</si>
  <si>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</si>
  <si>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</si>
  <si>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</si>
  <si>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</si>
  <si>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</si>
  <si>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</si>
  <si>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</si>
  <si>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</si>
  <si>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</si>
  <si>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</si>
  <si>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</si>
  <si>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</si>
  <si>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</si>
  <si>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</si>
  <si>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</si>
  <si>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</si>
  <si>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</si>
  <si>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</si>
  <si>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</si>
  <si>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</si>
  <si>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</si>
  <si>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</si>
  <si>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</si>
  <si>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</si>
  <si>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</si>
  <si>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</si>
  <si>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</si>
  <si>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</si>
  <si>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</si>
  <si>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</si>
  <si>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</si>
  <si>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</si>
  <si>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</si>
  <si>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</si>
  <si>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</si>
  <si>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</si>
  <si>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</si>
  <si>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</si>
  <si>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</si>
  <si>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</si>
  <si>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</si>
  <si>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</si>
  <si>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</si>
  <si>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</si>
  <si>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</si>
  <si>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</si>
  <si>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</si>
  <si>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</si>
  <si>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</si>
  <si>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</si>
  <si>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</si>
  <si>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</si>
  <si>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</si>
  <si>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</si>
  <si>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</si>
  <si>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</si>
  <si>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</si>
  <si>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</si>
  <si>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</si>
  <si>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</si>
  <si>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</si>
  <si>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</si>
  <si>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</si>
  <si>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</si>
  <si>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</si>
  <si>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</si>
  <si>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</si>
  <si>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</si>
  <si>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</si>
  <si>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</si>
  <si>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</si>
  <si>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</si>
  <si>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</si>
  <si>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</si>
  <si>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</si>
  <si>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</si>
  <si>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</si>
  <si>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</si>
  <si>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</si>
  <si>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</si>
  <si>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</si>
  <si>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</si>
  <si>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</si>
  <si>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</si>
  <si>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</si>
  <si>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</si>
  <si>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</si>
  <si>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</si>
  <si>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</si>
  <si>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</si>
  <si>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</si>
  <si>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</si>
  <si>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</si>
  <si>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</si>
  <si>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</si>
  <si>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</si>
  <si>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</si>
  <si>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</si>
  <si>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</si>
  <si>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</si>
  <si>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</si>
  <si>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</si>
  <si>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</si>
  <si>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</si>
  <si>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</si>
  <si>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</si>
  <si>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</si>
  <si>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</si>
  <si>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</si>
  <si>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</si>
  <si>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</si>
  <si>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</si>
  <si>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</si>
  <si>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</si>
  <si>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</si>
  <si>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</si>
  <si>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</si>
  <si>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</si>
  <si>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</si>
  <si>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</si>
  <si>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</si>
  <si>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</si>
  <si>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</si>
  <si>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</si>
  <si>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</si>
  <si>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</si>
  <si>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</si>
  <si>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</si>
  <si>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</si>
  <si>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</si>
  <si>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</si>
  <si>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</si>
  <si>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</si>
  <si>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</si>
  <si>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</si>
  <si>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</si>
  <si>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</si>
  <si>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</si>
  <si>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</si>
  <si>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</si>
  <si>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</si>
  <si>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</si>
  <si>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</si>
  <si>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</si>
  <si>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</si>
  <si>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</si>
  <si>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RIC</t>
  </si>
  <si>
    <t>SSC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</si>
  <si>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</si>
  <si>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</si>
  <si>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</si>
  <si>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</si>
  <si>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</si>
  <si>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</si>
  <si>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Piccola Impresa e microimpresa</t>
  </si>
  <si>
    <t>Media Impresa</t>
  </si>
  <si>
    <t xml:space="preserve">Ricerca industriale </t>
  </si>
  <si>
    <t>Ricerca industriale in collaborazione</t>
  </si>
  <si>
    <t xml:space="preserve">Sviluppo Sperimentale </t>
  </si>
  <si>
    <t>Sviluppo Sperimentale in collaborazione</t>
  </si>
  <si>
    <t>rendicontazione Bando per Multimissione/Multifrequenza OT -ALL.6 AL CONTRATTO</t>
  </si>
  <si>
    <t>Art. 25 c. 5 e c. 6</t>
  </si>
  <si>
    <t>Grandi Imprese</t>
  </si>
  <si>
    <t>Organismi di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</si>
</sst>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93" fillId="0" borderId="35" xfId="40" applyFont="1" applyBorder="1" applyAlignment="1" applyProtection="1">
      <alignment horizontal="center" vertical="top" wrapText="1"/>
    </xf>
    <xf numFmtId="0" fontId="93" fillId="0" borderId="32" xfId="40" applyFont="1" applyBorder="1" applyAlignment="1" applyProtection="1">
      <alignment horizontal="center" vertical="top" wrapText="1"/>
    </xf>
    <xf numFmtId="0" fontId="93" fillId="0" borderId="98" xfId="40" applyFont="1" applyBorder="1" applyAlignment="1" applyProtection="1">
      <alignment horizontal="center" vertical="top" wrapText="1"/>
    </xf>
    <xf numFmtId="9" fontId="45" fillId="0" borderId="36" xfId="40" applyNumberFormat="1" applyFont="1" applyFill="1" applyBorder="1" applyAlignment="1" applyProtection="1">
      <alignment horizontal="center" vertical="center"/>
    </xf>
    <xf numFmtId="9" fontId="45" fillId="0" borderId="56" xfId="40" applyNumberFormat="1" applyFont="1" applyFill="1" applyBorder="1" applyAlignment="1" applyProtection="1">
      <alignment horizontal="center" vertical="center"/>
    </xf>
    <xf numFmtId="9" fontId="45" fillId="0" borderId="27" xfId="40" applyNumberFormat="1" applyFont="1" applyFill="1" applyBorder="1" applyAlignment="1" applyProtection="1">
      <alignment horizontal="center" vertical="center"/>
    </xf>
    <xf numFmtId="9" fontId="45" fillId="0" borderId="57" xfId="40" applyNumberFormat="1" applyFont="1" applyFill="1" applyBorder="1" applyAlignment="1" applyProtection="1">
      <alignment horizontal="center" vertical="center"/>
    </xf>
    <xf numFmtId="9" fontId="45" fillId="0" borderId="109" xfId="40" applyNumberFormat="1" applyFont="1" applyFill="1" applyBorder="1" applyAlignment="1" applyProtection="1">
      <alignment horizontal="center" vertical="center"/>
    </xf>
    <xf numFmtId="9" fontId="45" fillId="0" borderId="110" xfId="40" applyNumberFormat="1" applyFont="1" applyFill="1" applyBorder="1" applyAlignment="1" applyProtection="1">
      <alignment horizontal="center" vertic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97" fillId="33" borderId="84" xfId="0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9" fontId="45" fillId="0" borderId="50" xfId="40" applyNumberFormat="1" applyFont="1" applyFill="1" applyBorder="1" applyAlignment="1" applyProtection="1">
      <alignment horizontal="center" vertical="center"/>
    </xf>
    <xf numFmtId="9" fontId="45" fillId="0" borderId="52" xfId="40" applyNumberFormat="1" applyFont="1" applyFill="1" applyBorder="1" applyAlignment="1" applyProtection="1">
      <alignment horizontal="center" vertical="center"/>
    </xf>
    <xf numFmtId="9" fontId="45" fillId="0" borderId="111" xfId="40" applyNumberFormat="1" applyFont="1" applyFill="1" applyBorder="1" applyAlignment="1" applyProtection="1">
      <alignment horizontal="center" vertical="center"/>
    </xf>
    <xf numFmtId="9" fontId="45" fillId="0" borderId="23" xfId="40" applyNumberFormat="1" applyBorder="1" applyAlignment="1" applyProtection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5" fillId="0" borderId="24" xfId="40" applyBorder="1" applyProtection="1"/>
    <xf numFmtId="0" fontId="98" fillId="0" borderId="52" xfId="40" applyFont="1" applyBorder="1" applyAlignment="1" applyProtection="1">
      <alignment horizontal="center"/>
    </xf>
    <xf numFmtId="0" fontId="98" fillId="0" borderId="21" xfId="40" applyFont="1" applyBorder="1" applyAlignment="1" applyProtection="1">
      <alignment horizontal="center"/>
    </xf>
    <xf numFmtId="0" fontId="0" fillId="0" borderId="22" xfId="0" applyBorder="1" applyAlignment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4" t="s">
        <v>198</v>
      </c>
      <c r="N26"/>
    </row>
    <row r="27" spans="2:14" s="622" customFormat="1" ht="18.75">
      <c r="B27" s="623" t="s">
        <v>148</v>
      </c>
    </row>
    <row r="28" spans="2:14" s="622" customFormat="1" ht="18.75">
      <c r="B28" s="623" t="s">
        <v>197</v>
      </c>
    </row>
    <row r="29" spans="2:14" s="622" customFormat="1" ht="15.75">
      <c r="B29" s="621"/>
    </row>
    <row r="30" spans="2:14" ht="31.5">
      <c r="B30" s="360" t="s">
        <v>199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/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43" t="s">
        <v>214</v>
      </c>
      <c r="C2" s="643"/>
      <c r="H2" s="712" t="s">
        <v>120</v>
      </c>
      <c r="I2" s="713"/>
      <c r="J2" s="713"/>
      <c r="K2" s="713"/>
      <c r="L2" s="713"/>
      <c r="M2" s="713"/>
      <c r="N2" s="713"/>
      <c r="O2" s="713"/>
      <c r="P2" s="713"/>
      <c r="Q2" s="714"/>
      <c r="S2" s="625"/>
    </row>
    <row r="3" spans="2:21" ht="32.25" thickBot="1">
      <c r="H3" s="711"/>
      <c r="I3" s="627" t="s">
        <v>216</v>
      </c>
      <c r="J3" s="627" t="s">
        <v>208</v>
      </c>
      <c r="K3" s="628"/>
      <c r="L3" s="629"/>
      <c r="M3" s="628"/>
      <c r="N3" s="628"/>
      <c r="O3" s="628"/>
      <c r="P3" s="627" t="s">
        <v>209</v>
      </c>
      <c r="Q3" s="627" t="s">
        <v>217</v>
      </c>
      <c r="S3" s="625"/>
    </row>
    <row r="4" spans="2:21" ht="18" customHeight="1" thickBot="1">
      <c r="B4" s="644" t="s">
        <v>138</v>
      </c>
      <c r="C4" s="644"/>
      <c r="D4" s="645"/>
      <c r="E4" s="646"/>
      <c r="F4" s="646"/>
      <c r="H4" s="630" t="s">
        <v>207</v>
      </c>
      <c r="I4" s="655" t="s">
        <v>215</v>
      </c>
      <c r="J4" s="656"/>
      <c r="K4" s="656"/>
      <c r="L4" s="656"/>
      <c r="M4" s="656"/>
      <c r="N4" s="656"/>
      <c r="O4" s="656"/>
      <c r="P4" s="657"/>
      <c r="Q4" s="627"/>
      <c r="S4" s="625"/>
    </row>
    <row r="5" spans="2:21" ht="18" customHeight="1">
      <c r="B5" s="644"/>
      <c r="C5" s="644"/>
      <c r="D5" s="647"/>
      <c r="E5" s="648"/>
      <c r="F5" s="648"/>
      <c r="G5" s="565" t="s">
        <v>117</v>
      </c>
      <c r="H5" s="631" t="s">
        <v>210</v>
      </c>
      <c r="I5" s="634">
        <v>0.5</v>
      </c>
      <c r="J5" s="634">
        <f>50%+20%</f>
        <v>0.7</v>
      </c>
      <c r="K5" s="635">
        <f>50%+10%</f>
        <v>0.6</v>
      </c>
      <c r="M5" s="564"/>
      <c r="N5" s="564"/>
      <c r="O5" s="564"/>
      <c r="P5" s="705">
        <f>50%+10%</f>
        <v>0.6</v>
      </c>
      <c r="Q5" s="708">
        <v>0.5</v>
      </c>
      <c r="S5" s="626"/>
    </row>
    <row r="6" spans="2:21" ht="18" customHeight="1">
      <c r="B6" s="644"/>
      <c r="C6" s="644"/>
      <c r="D6" s="647"/>
      <c r="E6" s="648"/>
      <c r="F6" s="648"/>
      <c r="G6" s="565" t="s">
        <v>200</v>
      </c>
      <c r="H6" s="632" t="s">
        <v>211</v>
      </c>
      <c r="I6" s="636">
        <v>0.65</v>
      </c>
      <c r="J6" s="636">
        <f>50%+20%+10%</f>
        <v>0.79999999999999993</v>
      </c>
      <c r="K6" s="637">
        <f>50%+10%+15%</f>
        <v>0.75</v>
      </c>
      <c r="M6" s="564"/>
      <c r="N6" s="564"/>
      <c r="O6" s="564"/>
      <c r="P6" s="706">
        <f>50%+10%+15%</f>
        <v>0.75</v>
      </c>
      <c r="Q6" s="709"/>
    </row>
    <row r="7" spans="2:21" ht="20.25" customHeight="1">
      <c r="B7" s="644"/>
      <c r="C7" s="644"/>
      <c r="D7" s="649"/>
      <c r="E7" s="650"/>
      <c r="F7" s="650"/>
      <c r="G7" s="565" t="s">
        <v>118</v>
      </c>
      <c r="H7" s="632" t="s">
        <v>212</v>
      </c>
      <c r="I7" s="636">
        <v>0.25</v>
      </c>
      <c r="J7" s="636">
        <f>25%+20%</f>
        <v>0.45</v>
      </c>
      <c r="K7" s="637">
        <f>25%+10%</f>
        <v>0.35</v>
      </c>
      <c r="M7" s="564"/>
      <c r="N7" s="564"/>
      <c r="O7" s="564"/>
      <c r="P7" s="706">
        <f>25%+10%</f>
        <v>0.35</v>
      </c>
      <c r="Q7" s="709"/>
    </row>
    <row r="8" spans="2:21" ht="16.5" thickBot="1">
      <c r="C8" s="565" t="str">
        <f>+PSSA3_1101!A3</f>
        <v xml:space="preserve">Bando ASI No.:  </v>
      </c>
      <c r="D8" s="288"/>
      <c r="G8" s="565" t="s">
        <v>201</v>
      </c>
      <c r="H8" s="633" t="s">
        <v>213</v>
      </c>
      <c r="I8" s="638">
        <v>0.4</v>
      </c>
      <c r="J8" s="638">
        <f>25%+20%+15%</f>
        <v>0.6</v>
      </c>
      <c r="K8" s="639">
        <f>25%+10%+15%</f>
        <v>0.5</v>
      </c>
      <c r="M8" s="564"/>
      <c r="N8" s="564"/>
      <c r="O8" s="564"/>
      <c r="P8" s="707">
        <f>25%+10%+15%</f>
        <v>0.5</v>
      </c>
      <c r="Q8" s="710"/>
      <c r="U8" s="280"/>
    </row>
    <row r="9" spans="2:21" ht="16.5" thickBot="1">
      <c r="C9" s="566" t="str">
        <f>+PSSA3_1101!A4</f>
        <v xml:space="preserve">Proposal N°     </v>
      </c>
      <c r="D9" s="289"/>
    </row>
    <row r="10" spans="2:21" s="277" customFormat="1" ht="45.75" thickBot="1">
      <c r="B10" s="552" t="s">
        <v>121</v>
      </c>
      <c r="C10" s="553" t="s">
        <v>175</v>
      </c>
      <c r="D10" s="651" t="s">
        <v>122</v>
      </c>
      <c r="E10" s="651"/>
      <c r="F10" s="651"/>
      <c r="G10" s="562" t="s">
        <v>123</v>
      </c>
      <c r="H10" s="562" t="s">
        <v>132</v>
      </c>
      <c r="I10" s="562" t="s">
        <v>124</v>
      </c>
      <c r="J10" s="562" t="s">
        <v>125</v>
      </c>
      <c r="K10" s="562" t="s">
        <v>126</v>
      </c>
      <c r="L10" s="550" t="s">
        <v>127</v>
      </c>
      <c r="M10" s="572" t="s">
        <v>128</v>
      </c>
      <c r="N10" s="573" t="s">
        <v>133</v>
      </c>
      <c r="O10" s="573" t="s">
        <v>129</v>
      </c>
      <c r="P10" s="551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0">
        <f>+PSSA3_1101!$F$3</f>
        <v>0</v>
      </c>
      <c r="D12" s="652">
        <f>+PSSA3_1101!$D$7</f>
        <v>0</v>
      </c>
      <c r="E12" s="653"/>
      <c r="F12" s="654"/>
      <c r="G12" s="568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4" t="e">
        <f>+R12/J12</f>
        <v>#DIV/0!</v>
      </c>
    </row>
    <row r="13" spans="2:21">
      <c r="B13" s="334">
        <v>1102</v>
      </c>
      <c r="C13" s="641"/>
      <c r="D13" s="652">
        <f>+PSSA3_1102!$D$7</f>
        <v>0</v>
      </c>
      <c r="E13" s="653"/>
      <c r="F13" s="654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4" t="e">
        <f t="shared" ref="T13:T60" si="1">+R13/J13</f>
        <v>#DIV/0!</v>
      </c>
    </row>
    <row r="14" spans="2:21">
      <c r="B14" s="334">
        <v>1103</v>
      </c>
      <c r="C14" s="641"/>
      <c r="D14" s="652">
        <f>+PSSA3_1103!$D$7</f>
        <v>0</v>
      </c>
      <c r="E14" s="653"/>
      <c r="F14" s="654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4" t="e">
        <f t="shared" si="1"/>
        <v>#DIV/0!</v>
      </c>
    </row>
    <row r="15" spans="2:21" ht="15.75" thickBot="1">
      <c r="B15" s="334">
        <v>1104</v>
      </c>
      <c r="C15" s="642"/>
      <c r="D15" s="661">
        <f>+PSSA3_1104!$D$7</f>
        <v>0</v>
      </c>
      <c r="E15" s="662"/>
      <c r="F15" s="663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4" t="e">
        <f t="shared" si="1"/>
        <v>#DIV/0!</v>
      </c>
    </row>
    <row r="16" spans="2:21" s="277" customFormat="1" ht="19.899999999999999" customHeight="1" thickBot="1">
      <c r="B16" s="337"/>
      <c r="C16" s="567" t="s">
        <v>162</v>
      </c>
      <c r="D16" s="658"/>
      <c r="E16" s="659"/>
      <c r="F16" s="659"/>
      <c r="G16" s="660"/>
      <c r="H16" s="570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1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5"/>
      <c r="O17" s="575"/>
      <c r="P17" s="516"/>
      <c r="Q17" s="516"/>
      <c r="R17" s="516"/>
      <c r="S17" s="317"/>
      <c r="T17" s="576"/>
    </row>
    <row r="18" spans="2:20">
      <c r="B18" s="334">
        <v>2101</v>
      </c>
      <c r="C18" s="640">
        <f>+C12</f>
        <v>0</v>
      </c>
      <c r="D18" s="652">
        <f>+PSSA3_2101!$D$7</f>
        <v>0</v>
      </c>
      <c r="E18" s="653"/>
      <c r="F18" s="654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4" t="e">
        <f t="shared" si="1"/>
        <v>#DIV/0!</v>
      </c>
    </row>
    <row r="19" spans="2:20">
      <c r="B19" s="334">
        <v>2102</v>
      </c>
      <c r="C19" s="641"/>
      <c r="D19" s="652">
        <f>+PSSA3_2102!$D$7</f>
        <v>0</v>
      </c>
      <c r="E19" s="653"/>
      <c r="F19" s="654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4" t="e">
        <f t="shared" si="1"/>
        <v>#DIV/0!</v>
      </c>
    </row>
    <row r="20" spans="2:20">
      <c r="B20" s="334">
        <v>2103</v>
      </c>
      <c r="C20" s="641"/>
      <c r="D20" s="652">
        <f>+PSSA3_2103!$D$7</f>
        <v>0</v>
      </c>
      <c r="E20" s="653"/>
      <c r="F20" s="654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4" t="e">
        <f t="shared" si="1"/>
        <v>#DIV/0!</v>
      </c>
    </row>
    <row r="21" spans="2:20" ht="15.75" thickBot="1">
      <c r="B21" s="334">
        <v>2104</v>
      </c>
      <c r="C21" s="642"/>
      <c r="D21" s="661">
        <f>+PSSA3_2104!$D$7</f>
        <v>0</v>
      </c>
      <c r="E21" s="662"/>
      <c r="F21" s="663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4" t="e">
        <f t="shared" si="1"/>
        <v>#DIV/0!</v>
      </c>
    </row>
    <row r="22" spans="2:20" s="277" customFormat="1" ht="19.899999999999999" customHeight="1" thickBot="1">
      <c r="B22" s="337"/>
      <c r="C22" s="567" t="s">
        <v>163</v>
      </c>
      <c r="D22" s="658"/>
      <c r="E22" s="659"/>
      <c r="F22" s="659"/>
      <c r="G22" s="660"/>
      <c r="H22" s="570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1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5"/>
      <c r="O23" s="575"/>
      <c r="P23" s="516"/>
      <c r="Q23" s="516"/>
      <c r="R23" s="516"/>
      <c r="S23" s="317"/>
      <c r="T23" s="576"/>
    </row>
    <row r="24" spans="2:20">
      <c r="B24" s="334">
        <v>3101</v>
      </c>
      <c r="C24" s="640">
        <f>+PSSA3_3101!$F$3</f>
        <v>0</v>
      </c>
      <c r="D24" s="652">
        <f>+PSSA3_3101!$D$7</f>
        <v>0</v>
      </c>
      <c r="E24" s="653"/>
      <c r="F24" s="654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4" t="e">
        <f t="shared" si="1"/>
        <v>#DIV/0!</v>
      </c>
    </row>
    <row r="25" spans="2:20">
      <c r="B25" s="334">
        <v>3102</v>
      </c>
      <c r="C25" s="641"/>
      <c r="D25" s="652">
        <f>+PSSA3_3102!$D$7</f>
        <v>0</v>
      </c>
      <c r="E25" s="653"/>
      <c r="F25" s="654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4" t="e">
        <f t="shared" si="1"/>
        <v>#DIV/0!</v>
      </c>
    </row>
    <row r="26" spans="2:20">
      <c r="B26" s="334">
        <v>3103</v>
      </c>
      <c r="C26" s="641"/>
      <c r="D26" s="652">
        <f>+PSSA3_3103!$D$7</f>
        <v>0</v>
      </c>
      <c r="E26" s="653"/>
      <c r="F26" s="654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4" t="e">
        <f t="shared" si="1"/>
        <v>#DIV/0!</v>
      </c>
    </row>
    <row r="27" spans="2:20" ht="15.75" thickBot="1">
      <c r="B27" s="334">
        <v>3104</v>
      </c>
      <c r="C27" s="642"/>
      <c r="D27" s="661">
        <f>+PSSA3_3104!$D$7</f>
        <v>0</v>
      </c>
      <c r="E27" s="662"/>
      <c r="F27" s="663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4" t="e">
        <f t="shared" si="1"/>
        <v>#DIV/0!</v>
      </c>
    </row>
    <row r="28" spans="2:20" s="277" customFormat="1" ht="19.899999999999999" customHeight="1" thickBot="1">
      <c r="B28" s="337"/>
      <c r="C28" s="567" t="s">
        <v>164</v>
      </c>
      <c r="D28" s="658"/>
      <c r="E28" s="659"/>
      <c r="F28" s="659"/>
      <c r="G28" s="660"/>
      <c r="H28" s="570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1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5"/>
      <c r="O29" s="575"/>
      <c r="P29" s="516"/>
      <c r="Q29" s="516"/>
      <c r="R29" s="516"/>
      <c r="S29" s="317"/>
      <c r="T29" s="576"/>
    </row>
    <row r="30" spans="2:20">
      <c r="B30" s="334">
        <v>4101</v>
      </c>
      <c r="C30" s="640">
        <f>+C24</f>
        <v>0</v>
      </c>
      <c r="D30" s="652">
        <f>+PSSA3_4101!$D$7</f>
        <v>0</v>
      </c>
      <c r="E30" s="653"/>
      <c r="F30" s="654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4" t="e">
        <f t="shared" si="1"/>
        <v>#DIV/0!</v>
      </c>
    </row>
    <row r="31" spans="2:20">
      <c r="B31" s="334">
        <v>4102</v>
      </c>
      <c r="C31" s="641"/>
      <c r="D31" s="652">
        <f>+PSSA3_4102!$D$7</f>
        <v>0</v>
      </c>
      <c r="E31" s="653"/>
      <c r="F31" s="654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4" t="e">
        <f t="shared" si="1"/>
        <v>#DIV/0!</v>
      </c>
    </row>
    <row r="32" spans="2:20">
      <c r="B32" s="334">
        <v>4103</v>
      </c>
      <c r="C32" s="641"/>
      <c r="D32" s="652">
        <f>+PSSA3_4103!$D$7</f>
        <v>0</v>
      </c>
      <c r="E32" s="653"/>
      <c r="F32" s="654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4" t="e">
        <f t="shared" si="1"/>
        <v>#DIV/0!</v>
      </c>
    </row>
    <row r="33" spans="2:20" ht="15.75" thickBot="1">
      <c r="B33" s="334">
        <v>4104</v>
      </c>
      <c r="C33" s="642"/>
      <c r="D33" s="661">
        <f>+PSSA3_4104!$D$7</f>
        <v>0</v>
      </c>
      <c r="E33" s="662"/>
      <c r="F33" s="663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4" t="e">
        <f t="shared" si="1"/>
        <v>#DIV/0!</v>
      </c>
    </row>
    <row r="34" spans="2:20" s="277" customFormat="1" ht="19.899999999999999" customHeight="1" thickBot="1">
      <c r="B34" s="337"/>
      <c r="C34" s="567" t="s">
        <v>165</v>
      </c>
      <c r="D34" s="658"/>
      <c r="E34" s="659"/>
      <c r="F34" s="659"/>
      <c r="G34" s="660"/>
      <c r="H34" s="570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1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5"/>
      <c r="O35" s="575"/>
      <c r="P35" s="516"/>
      <c r="Q35" s="516"/>
      <c r="R35" s="516"/>
      <c r="S35" s="317"/>
      <c r="T35" s="576"/>
    </row>
    <row r="36" spans="2:20">
      <c r="B36" s="334">
        <v>5101</v>
      </c>
      <c r="C36" s="640">
        <f>+PSSA3_5101!$F$3</f>
        <v>0</v>
      </c>
      <c r="D36" s="652">
        <f>+PSSA3_5101!$D$7</f>
        <v>0</v>
      </c>
      <c r="E36" s="653"/>
      <c r="F36" s="654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4" t="e">
        <f t="shared" si="1"/>
        <v>#DIV/0!</v>
      </c>
    </row>
    <row r="37" spans="2:20">
      <c r="B37" s="334">
        <v>5102</v>
      </c>
      <c r="C37" s="641"/>
      <c r="D37" s="652">
        <f>+PSSA3_5102!$D$7</f>
        <v>0</v>
      </c>
      <c r="E37" s="653"/>
      <c r="F37" s="654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4" t="e">
        <f t="shared" si="1"/>
        <v>#DIV/0!</v>
      </c>
    </row>
    <row r="38" spans="2:20">
      <c r="B38" s="334">
        <v>5103</v>
      </c>
      <c r="C38" s="641"/>
      <c r="D38" s="652">
        <f>+PSSA3_5103!$D$7</f>
        <v>0</v>
      </c>
      <c r="E38" s="653"/>
      <c r="F38" s="654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4" t="e">
        <f t="shared" si="1"/>
        <v>#DIV/0!</v>
      </c>
    </row>
    <row r="39" spans="2:20" ht="15.75" thickBot="1">
      <c r="B39" s="334">
        <v>5104</v>
      </c>
      <c r="C39" s="642"/>
      <c r="D39" s="661">
        <f>+PSSA3_5104!$D$7</f>
        <v>0</v>
      </c>
      <c r="E39" s="662"/>
      <c r="F39" s="663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4" t="e">
        <f t="shared" si="1"/>
        <v>#DIV/0!</v>
      </c>
    </row>
    <row r="40" spans="2:20" s="277" customFormat="1" ht="19.899999999999999" customHeight="1" thickBot="1">
      <c r="B40" s="337"/>
      <c r="C40" s="567" t="s">
        <v>166</v>
      </c>
      <c r="D40" s="658"/>
      <c r="E40" s="659"/>
      <c r="F40" s="659"/>
      <c r="G40" s="660"/>
      <c r="H40" s="570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1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5"/>
      <c r="O41" s="575"/>
      <c r="P41" s="516"/>
      <c r="Q41" s="516"/>
      <c r="R41" s="516"/>
      <c r="S41" s="317"/>
      <c r="T41" s="576"/>
    </row>
    <row r="42" spans="2:20">
      <c r="B42" s="334">
        <v>6101</v>
      </c>
      <c r="C42" s="640">
        <f>+C36</f>
        <v>0</v>
      </c>
      <c r="D42" s="652">
        <f>+PSSA3_6101!$D$7</f>
        <v>0</v>
      </c>
      <c r="E42" s="653"/>
      <c r="F42" s="654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4" t="e">
        <f t="shared" si="1"/>
        <v>#DIV/0!</v>
      </c>
    </row>
    <row r="43" spans="2:20">
      <c r="B43" s="334">
        <v>6102</v>
      </c>
      <c r="C43" s="641"/>
      <c r="D43" s="652">
        <f>+PSSA3_6102!$D$7</f>
        <v>0</v>
      </c>
      <c r="E43" s="653"/>
      <c r="F43" s="654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4" t="e">
        <f t="shared" si="1"/>
        <v>#DIV/0!</v>
      </c>
    </row>
    <row r="44" spans="2:20">
      <c r="B44" s="334">
        <v>6103</v>
      </c>
      <c r="C44" s="641"/>
      <c r="D44" s="652">
        <f>+PSSA3_6103!$D$7</f>
        <v>0</v>
      </c>
      <c r="E44" s="653"/>
      <c r="F44" s="654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4" t="e">
        <f t="shared" si="1"/>
        <v>#DIV/0!</v>
      </c>
    </row>
    <row r="45" spans="2:20" ht="15.75" thickBot="1">
      <c r="B45" s="334">
        <v>6104</v>
      </c>
      <c r="C45" s="642"/>
      <c r="D45" s="661">
        <f>+PSSA3_6104!$D$7</f>
        <v>0</v>
      </c>
      <c r="E45" s="662"/>
      <c r="F45" s="663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4" t="e">
        <f t="shared" si="1"/>
        <v>#DIV/0!</v>
      </c>
    </row>
    <row r="46" spans="2:20" s="277" customFormat="1" ht="19.899999999999999" customHeight="1" thickBot="1">
      <c r="B46" s="337"/>
      <c r="C46" s="567" t="s">
        <v>167</v>
      </c>
      <c r="D46" s="658"/>
      <c r="E46" s="659"/>
      <c r="F46" s="659"/>
      <c r="G46" s="660"/>
      <c r="H46" s="570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1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7"/>
      <c r="O47" s="577"/>
      <c r="P47" s="513"/>
      <c r="Q47" s="513"/>
      <c r="R47" s="513"/>
      <c r="S47" s="279"/>
      <c r="T47" s="578"/>
    </row>
    <row r="48" spans="2:20">
      <c r="B48" s="334">
        <v>7101</v>
      </c>
      <c r="C48" s="640">
        <f>+PSSA3_7101!$F$3</f>
        <v>0</v>
      </c>
      <c r="D48" s="652">
        <f>+PSSA3_7101!$D$7</f>
        <v>0</v>
      </c>
      <c r="E48" s="653"/>
      <c r="F48" s="654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4" t="e">
        <f t="shared" si="1"/>
        <v>#DIV/0!</v>
      </c>
    </row>
    <row r="49" spans="2:20">
      <c r="B49" s="334">
        <v>7102</v>
      </c>
      <c r="C49" s="641"/>
      <c r="D49" s="652">
        <f>+PSSA3_7102!$D$7</f>
        <v>0</v>
      </c>
      <c r="E49" s="653"/>
      <c r="F49" s="654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4" t="e">
        <f t="shared" si="1"/>
        <v>#DIV/0!</v>
      </c>
    </row>
    <row r="50" spans="2:20">
      <c r="B50" s="334">
        <v>7103</v>
      </c>
      <c r="C50" s="641"/>
      <c r="D50" s="652">
        <f>+PSSA3_7103!$D$7</f>
        <v>0</v>
      </c>
      <c r="E50" s="653"/>
      <c r="F50" s="654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4" t="e">
        <f t="shared" si="1"/>
        <v>#DIV/0!</v>
      </c>
    </row>
    <row r="51" spans="2:20" ht="15.75" thickBot="1">
      <c r="B51" s="334">
        <v>7104</v>
      </c>
      <c r="C51" s="642"/>
      <c r="D51" s="661">
        <f>+PSSA3_7104!$D$7</f>
        <v>0</v>
      </c>
      <c r="E51" s="662"/>
      <c r="F51" s="663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4" t="e">
        <f t="shared" si="1"/>
        <v>#DIV/0!</v>
      </c>
    </row>
    <row r="52" spans="2:20" s="277" customFormat="1" ht="19.899999999999999" customHeight="1" thickBot="1">
      <c r="B52" s="337"/>
      <c r="C52" s="567" t="s">
        <v>168</v>
      </c>
      <c r="D52" s="658"/>
      <c r="E52" s="659"/>
      <c r="F52" s="659"/>
      <c r="G52" s="660"/>
      <c r="H52" s="570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1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5"/>
      <c r="O53" s="575"/>
      <c r="P53" s="516"/>
      <c r="Q53" s="516"/>
      <c r="R53" s="516"/>
      <c r="S53" s="317"/>
      <c r="T53" s="576"/>
    </row>
    <row r="54" spans="2:20">
      <c r="B54" s="334">
        <v>8101</v>
      </c>
      <c r="C54" s="640">
        <f>+C48</f>
        <v>0</v>
      </c>
      <c r="D54" s="652">
        <f>+PSSA3_8101!$D$7</f>
        <v>0</v>
      </c>
      <c r="E54" s="653"/>
      <c r="F54" s="654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4" t="e">
        <f t="shared" si="1"/>
        <v>#DIV/0!</v>
      </c>
    </row>
    <row r="55" spans="2:20">
      <c r="B55" s="334">
        <v>8102</v>
      </c>
      <c r="C55" s="641"/>
      <c r="D55" s="652">
        <f>+PSSA3_8102!$D$7</f>
        <v>0</v>
      </c>
      <c r="E55" s="653"/>
      <c r="F55" s="654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4" t="e">
        <f t="shared" si="1"/>
        <v>#DIV/0!</v>
      </c>
    </row>
    <row r="56" spans="2:20">
      <c r="B56" s="334">
        <v>8103</v>
      </c>
      <c r="C56" s="641"/>
      <c r="D56" s="652">
        <f>+PSSA3_8103!$D$7</f>
        <v>0</v>
      </c>
      <c r="E56" s="653"/>
      <c r="F56" s="654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4" t="e">
        <f t="shared" si="1"/>
        <v>#DIV/0!</v>
      </c>
    </row>
    <row r="57" spans="2:20" ht="15.75" thickBot="1">
      <c r="B57" s="338">
        <v>8104</v>
      </c>
      <c r="C57" s="642"/>
      <c r="D57" s="666">
        <f>+PSSA3_8104!$D$7</f>
        <v>0</v>
      </c>
      <c r="E57" s="667"/>
      <c r="F57" s="668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79" t="e">
        <f t="shared" si="1"/>
        <v>#DIV/0!</v>
      </c>
    </row>
    <row r="58" spans="2:20" s="277" customFormat="1" ht="19.899999999999999" customHeight="1" thickBot="1">
      <c r="B58" s="337"/>
      <c r="C58" s="567" t="s">
        <v>169</v>
      </c>
      <c r="D58" s="658"/>
      <c r="E58" s="659"/>
      <c r="F58" s="659"/>
      <c r="G58" s="660"/>
      <c r="H58" s="570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1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64" t="s">
        <v>130</v>
      </c>
      <c r="E60" s="665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69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6">
    <mergeCell ref="Q5:Q8"/>
    <mergeCell ref="H2:Q2"/>
    <mergeCell ref="C54:C57"/>
    <mergeCell ref="C24:C27"/>
    <mergeCell ref="C30:C33"/>
    <mergeCell ref="C36:C39"/>
    <mergeCell ref="C42:C45"/>
    <mergeCell ref="C48:C51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C12:C15"/>
    <mergeCell ref="C18:C21"/>
    <mergeCell ref="B2:C2"/>
    <mergeCell ref="B4:C7"/>
    <mergeCell ref="D4:F7"/>
    <mergeCell ref="D10:F10"/>
    <mergeCell ref="D13:F13"/>
    <mergeCell ref="D20:F20"/>
    <mergeCell ref="I4:P4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70" zoomScaleNormal="7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14" ht="15">
      <c r="A2" s="580" t="s">
        <v>0</v>
      </c>
      <c r="B2" s="581"/>
      <c r="C2" s="57" t="s">
        <v>1</v>
      </c>
      <c r="D2" s="582" t="s">
        <v>46</v>
      </c>
      <c r="E2" s="583" t="s">
        <v>2</v>
      </c>
      <c r="F2" s="584">
        <v>1</v>
      </c>
      <c r="G2" s="585"/>
      <c r="H2" s="586" t="s">
        <v>37</v>
      </c>
      <c r="I2" s="587">
        <v>1</v>
      </c>
      <c r="N2" s="21" t="s">
        <v>44</v>
      </c>
    </row>
    <row r="3" spans="1:14" ht="26.25" customHeight="1">
      <c r="A3" s="588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8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9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0"/>
      <c r="B6" s="680"/>
      <c r="C6" s="680"/>
      <c r="D6" s="325" t="s">
        <v>5</v>
      </c>
      <c r="E6" s="22"/>
      <c r="F6" s="210"/>
      <c r="G6" s="22"/>
      <c r="H6" s="22"/>
      <c r="I6" s="23"/>
    </row>
    <row r="7" spans="1:14" ht="18" customHeight="1">
      <c r="A7" s="673"/>
      <c r="B7" s="673"/>
      <c r="C7" s="673"/>
      <c r="D7" s="674"/>
      <c r="E7" s="675"/>
      <c r="F7" s="676"/>
      <c r="G7" s="246"/>
      <c r="H7" s="243"/>
      <c r="I7" s="243"/>
    </row>
    <row r="8" spans="1:14">
      <c r="A8" s="590"/>
      <c r="B8" s="30"/>
      <c r="C8" s="31"/>
      <c r="D8" s="677"/>
      <c r="E8" s="678"/>
      <c r="F8" s="679"/>
      <c r="G8" s="246"/>
      <c r="H8" s="243"/>
      <c r="I8" s="243"/>
    </row>
    <row r="9" spans="1:14">
      <c r="A9" s="591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2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3" t="s">
        <v>72</v>
      </c>
    </row>
    <row r="11" spans="1:14">
      <c r="A11" s="594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5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6">
        <f>+F12-H12</f>
        <v>0</v>
      </c>
    </row>
    <row r="13" spans="1:14" ht="13.5" customHeight="1">
      <c r="A13" s="595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6">
        <f t="shared" ref="I13:I23" si="2">+F13-H13</f>
        <v>0</v>
      </c>
      <c r="J13" s="21" t="s">
        <v>44</v>
      </c>
    </row>
    <row r="14" spans="1:14">
      <c r="A14" s="595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6">
        <f t="shared" si="2"/>
        <v>0</v>
      </c>
    </row>
    <row r="15" spans="1:14">
      <c r="A15" s="595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6">
        <f t="shared" si="2"/>
        <v>0</v>
      </c>
    </row>
    <row r="16" spans="1:14">
      <c r="A16" s="595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6">
        <f t="shared" si="2"/>
        <v>0</v>
      </c>
    </row>
    <row r="17" spans="1:14">
      <c r="A17" s="595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6">
        <f t="shared" si="2"/>
        <v>0</v>
      </c>
    </row>
    <row r="18" spans="1:14">
      <c r="A18" s="595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6">
        <f t="shared" si="2"/>
        <v>0</v>
      </c>
    </row>
    <row r="19" spans="1:14">
      <c r="A19" s="597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6">
        <f t="shared" si="2"/>
        <v>0</v>
      </c>
    </row>
    <row r="20" spans="1:14">
      <c r="A20" s="595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6">
        <f t="shared" si="2"/>
        <v>0</v>
      </c>
    </row>
    <row r="21" spans="1:14">
      <c r="A21" s="595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6">
        <f t="shared" si="2"/>
        <v>0</v>
      </c>
    </row>
    <row r="22" spans="1:14">
      <c r="A22" s="595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6">
        <f t="shared" si="2"/>
        <v>0</v>
      </c>
    </row>
    <row r="23" spans="1:14">
      <c r="A23" s="595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6">
        <f t="shared" si="2"/>
        <v>0</v>
      </c>
    </row>
    <row r="24" spans="1:14">
      <c r="A24" s="598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9">
        <f>SUM(I12:I23)</f>
        <v>0</v>
      </c>
    </row>
    <row r="25" spans="1:14" ht="25.5">
      <c r="A25" s="592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0"/>
    </row>
    <row r="26" spans="1:14">
      <c r="A26" s="671"/>
      <c r="B26" s="672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1">
        <f t="shared" ref="I26:I31" si="5">+F26-H26</f>
        <v>0</v>
      </c>
    </row>
    <row r="27" spans="1:14">
      <c r="A27" s="671"/>
      <c r="B27" s="672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1">
        <f t="shared" si="5"/>
        <v>0</v>
      </c>
    </row>
    <row r="28" spans="1:14">
      <c r="A28" s="671"/>
      <c r="B28" s="672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1">
        <f t="shared" si="5"/>
        <v>0</v>
      </c>
    </row>
    <row r="29" spans="1:14">
      <c r="A29" s="671"/>
      <c r="B29" s="672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1">
        <f t="shared" si="5"/>
        <v>0</v>
      </c>
      <c r="N29" s="21" t="s">
        <v>44</v>
      </c>
    </row>
    <row r="30" spans="1:14">
      <c r="A30" s="671"/>
      <c r="B30" s="672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1">
        <f t="shared" si="5"/>
        <v>0</v>
      </c>
    </row>
    <row r="31" spans="1:14">
      <c r="A31" s="671"/>
      <c r="B31" s="672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1">
        <f t="shared" si="5"/>
        <v>0</v>
      </c>
    </row>
    <row r="32" spans="1:14">
      <c r="A32" s="602"/>
      <c r="B32" s="25"/>
      <c r="C32" s="49"/>
      <c r="D32" s="167"/>
      <c r="E32" s="167"/>
      <c r="F32" s="262"/>
      <c r="G32" s="168"/>
      <c r="H32" s="172"/>
      <c r="I32" s="601" t="s">
        <v>44</v>
      </c>
    </row>
    <row r="33" spans="1:10">
      <c r="A33" s="603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4">
        <f>SUM(I26:I32)</f>
        <v>0</v>
      </c>
    </row>
    <row r="34" spans="1:10" ht="25.5">
      <c r="A34" s="592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0"/>
      <c r="J34" s="53"/>
    </row>
    <row r="35" spans="1:10">
      <c r="A35" s="605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1">
        <f t="shared" ref="I35:I46" si="6">+F35-H35</f>
        <v>0</v>
      </c>
    </row>
    <row r="36" spans="1:10">
      <c r="A36" s="60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1">
        <f t="shared" si="6"/>
        <v>0</v>
      </c>
    </row>
    <row r="37" spans="1:10">
      <c r="A37" s="60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1">
        <f t="shared" si="6"/>
        <v>0</v>
      </c>
    </row>
    <row r="38" spans="1:10">
      <c r="A38" s="60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1">
        <f t="shared" si="6"/>
        <v>0</v>
      </c>
    </row>
    <row r="39" spans="1:10">
      <c r="A39" s="606" t="s">
        <v>23</v>
      </c>
      <c r="B39" s="54"/>
      <c r="C39" s="170"/>
      <c r="D39" s="55"/>
      <c r="E39" s="170"/>
      <c r="F39" s="264"/>
      <c r="G39" s="251"/>
      <c r="H39" s="174"/>
      <c r="I39" s="607"/>
    </row>
    <row r="40" spans="1:10">
      <c r="A40" s="60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1">
        <f t="shared" si="6"/>
        <v>0</v>
      </c>
    </row>
    <row r="41" spans="1:10">
      <c r="A41" s="60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1">
        <f t="shared" si="6"/>
        <v>0</v>
      </c>
    </row>
    <row r="42" spans="1:10">
      <c r="A42" s="60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1">
        <f t="shared" si="6"/>
        <v>0</v>
      </c>
    </row>
    <row r="43" spans="1:10">
      <c r="A43" s="60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1">
        <f t="shared" si="6"/>
        <v>0</v>
      </c>
    </row>
    <row r="44" spans="1:10">
      <c r="A44" s="60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1">
        <f t="shared" si="6"/>
        <v>0</v>
      </c>
    </row>
    <row r="45" spans="1:10">
      <c r="A45" s="60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1">
        <f t="shared" si="6"/>
        <v>0</v>
      </c>
    </row>
    <row r="46" spans="1:10">
      <c r="A46" s="591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1">
        <f t="shared" si="6"/>
        <v>0</v>
      </c>
    </row>
    <row r="47" spans="1:10">
      <c r="A47" s="60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9">
        <f>SUM(I35:I46)</f>
        <v>0</v>
      </c>
    </row>
    <row r="48" spans="1:10" ht="14.25">
      <c r="A48" s="61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9">
        <f>+I24+I33+I47</f>
        <v>0</v>
      </c>
    </row>
    <row r="49" spans="1:9" ht="25.5">
      <c r="A49" s="61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5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1">
        <f>+F50-H50</f>
        <v>0</v>
      </c>
    </row>
    <row r="51" spans="1:9">
      <c r="A51" s="60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1">
        <f>+F51-H51</f>
        <v>0</v>
      </c>
    </row>
    <row r="52" spans="1:9">
      <c r="A52" s="60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1">
        <f>+F52-H52</f>
        <v>0</v>
      </c>
    </row>
    <row r="53" spans="1:9">
      <c r="A53" s="591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1">
        <f>+F53-H53</f>
        <v>0</v>
      </c>
    </row>
    <row r="54" spans="1:9">
      <c r="A54" s="612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1">
        <f>+F54-H54</f>
        <v>0</v>
      </c>
    </row>
    <row r="55" spans="1:9">
      <c r="A55" s="613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1">
        <v>0</v>
      </c>
    </row>
    <row r="56" spans="1:9">
      <c r="A56" s="612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4">
        <f>+I54+I55</f>
        <v>0</v>
      </c>
    </row>
    <row r="57" spans="1:9">
      <c r="A57" s="615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4">
        <f t="shared" ref="I57:I62" si="10">+F57-H57</f>
        <v>0</v>
      </c>
    </row>
    <row r="58" spans="1:9">
      <c r="A58" s="615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4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4">
        <f t="shared" si="10"/>
        <v>0</v>
      </c>
    </row>
    <row r="60" spans="1:9">
      <c r="A60" s="612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6">
        <f t="shared" si="10"/>
        <v>0</v>
      </c>
    </row>
    <row r="61" spans="1:9">
      <c r="A61" s="615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6">
        <f t="shared" si="10"/>
        <v>0</v>
      </c>
    </row>
    <row r="62" spans="1:9" s="68" customFormat="1">
      <c r="A62" s="617" t="s">
        <v>103</v>
      </c>
      <c r="B62" s="67"/>
      <c r="C62" s="67"/>
      <c r="D62" s="67"/>
      <c r="E62" s="67"/>
      <c r="F62" s="618">
        <f>+F60-F61</f>
        <v>0</v>
      </c>
      <c r="G62" s="619"/>
      <c r="H62" s="620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205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f>+PSSA3_8101!A26</f>
        <v>0</v>
      </c>
      <c r="C26" s="693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2">
        <f>+PSSA3_8101!A27</f>
        <v>0</v>
      </c>
      <c r="C27" s="693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2">
        <f>+PSSA3_8101!A28</f>
        <v>0</v>
      </c>
      <c r="C28" s="693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2">
        <f>+PSSA3_8101!A29</f>
        <v>0</v>
      </c>
      <c r="C29" s="693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2">
        <f>+PSSA3_8101!A30</f>
        <v>0</v>
      </c>
      <c r="C30" s="693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2">
        <f>+PSSA3_8101!A31</f>
        <v>0</v>
      </c>
      <c r="C31" s="693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v>0</v>
      </c>
      <c r="C26" s="693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2">
        <v>0</v>
      </c>
      <c r="C27" s="693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2">
        <v>0</v>
      </c>
      <c r="C28" s="693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2">
        <v>0</v>
      </c>
      <c r="C29" s="693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2">
        <v>0</v>
      </c>
      <c r="C30" s="693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4">
        <v>0</v>
      </c>
      <c r="C31" s="695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6" t="s">
        <v>116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8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9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9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9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0" t="s">
        <v>47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0" t="s">
        <v>59</v>
      </c>
      <c r="C2" s="703"/>
      <c r="D2" s="703"/>
      <c r="E2" s="703"/>
      <c r="F2" s="703"/>
      <c r="G2" s="703"/>
      <c r="H2" s="704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Ettore Lopinto</cp:lastModifiedBy>
  <cp:lastPrinted>2016-09-22T10:22:49Z</cp:lastPrinted>
  <dcterms:created xsi:type="dcterms:W3CDTF">2001-07-18T09:55:12Z</dcterms:created>
  <dcterms:modified xsi:type="dcterms:W3CDTF">2019-04-02T10:20:25Z</dcterms:modified>
</cp:coreProperties>
</file>