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8400" tabRatio="881" activeTab="0"/>
  </bookViews>
  <sheets>
    <sheet name="LEGGERE" sheetId="1" r:id="rId1"/>
    <sheet name="WBS GRAFICA" sheetId="2" r:id="rId2"/>
    <sheet name="Spiegazioni PSS" sheetId="3" r:id="rId3"/>
    <sheet name="WP1" sheetId="4" r:id="rId4"/>
    <sheet name="WP2" sheetId="5" r:id="rId5"/>
    <sheet name="WP3" sheetId="6" r:id="rId6"/>
    <sheet name="WP4" sheetId="7" r:id="rId7"/>
    <sheet name="WP5" sheetId="8" r:id="rId8"/>
    <sheet name="WP6" sheetId="9" r:id="rId9"/>
    <sheet name="WP7" sheetId="10" r:id="rId10"/>
    <sheet name="WP8" sheetId="11" r:id="rId11"/>
    <sheet name="WP9" sheetId="12" r:id="rId12"/>
    <sheet name="WP10" sheetId="13" r:id="rId13"/>
    <sheet name="WP11" sheetId="14" r:id="rId14"/>
    <sheet name="WP12" sheetId="15" r:id="rId15"/>
    <sheet name="WP13" sheetId="16" r:id="rId16"/>
    <sheet name="WP14" sheetId="17" r:id="rId17"/>
    <sheet name="WP15" sheetId="18" r:id="rId18"/>
    <sheet name="WP16" sheetId="19" r:id="rId19"/>
    <sheet name="PSSA2 TOTALE" sheetId="20" r:id="rId20"/>
    <sheet name="RIEPILOGO" sheetId="21" r:id="rId21"/>
    <sheet name="Totale per anno" sheetId="22" r:id="rId22"/>
    <sheet name="ALTRICOSTI" sheetId="23" r:id="rId23"/>
    <sheet name="VIAGGI" sheetId="24" r:id="rId24"/>
    <sheet name="COSTI ORARI" sheetId="25" r:id="rId25"/>
    <sheet name="Ultimo_Rpt40" sheetId="26" r:id="rId26"/>
  </sheets>
  <definedNames>
    <definedName name="_xlnm._FilterDatabase" localSheetId="25" hidden="1">'Ultimo_Rpt40'!$B$8:$U$24</definedName>
    <definedName name="_xlnm.Print_Area" localSheetId="22">'ALTRICOSTI'!$B$2:$H$68</definedName>
    <definedName name="_xlnm.Print_Area" localSheetId="24">'COSTI ORARI'!$B$3:$L$45</definedName>
    <definedName name="_xlnm.Print_Area" localSheetId="19">'PSSA2 TOTALE'!$B$4:$J$67</definedName>
    <definedName name="_xlnm.Print_Area" localSheetId="20">'RIEPILOGO'!$B$2:$Q$19</definedName>
    <definedName name="_xlnm.Print_Area" localSheetId="23">'VIAGGI'!$B$2:$Q$71</definedName>
    <definedName name="_xlnm.Print_Area" localSheetId="3">'WP1'!$B$4:$J$67</definedName>
    <definedName name="_xlnm.Print_Area" localSheetId="12">'WP10'!$B$4:$J$67</definedName>
    <definedName name="_xlnm.Print_Area" localSheetId="13">'WP11'!$B$4:$J$67</definedName>
    <definedName name="_xlnm.Print_Area" localSheetId="14">'WP12'!$B$4:$J$67</definedName>
    <definedName name="_xlnm.Print_Area" localSheetId="15">'WP13'!$B$4:$J$67</definedName>
    <definedName name="_xlnm.Print_Area" localSheetId="16">'WP14'!$B$4:$J$67</definedName>
    <definedName name="_xlnm.Print_Area" localSheetId="17">'WP15'!$B$4:$J$67</definedName>
    <definedName name="_xlnm.Print_Area" localSheetId="18">'WP16'!$B$4:$J$67</definedName>
    <definedName name="_xlnm.Print_Area" localSheetId="4">'WP2'!$B$4:$J$67</definedName>
    <definedName name="_xlnm.Print_Area" localSheetId="5">'WP3'!$B$4:$J$67</definedName>
    <definedName name="_xlnm.Print_Area" localSheetId="6">'WP4'!$B$4:$J$67</definedName>
    <definedName name="_xlnm.Print_Area" localSheetId="7">'WP5'!$B$4:$J$67</definedName>
    <definedName name="_xlnm.Print_Area" localSheetId="8">'WP6'!$B$4:$J$67</definedName>
    <definedName name="_xlnm.Print_Area" localSheetId="9">'WP7'!$B$4:$J$67</definedName>
    <definedName name="_xlnm.Print_Area" localSheetId="10">'WP8'!$B$4:$J$67</definedName>
    <definedName name="_xlnm.Print_Area" localSheetId="11">'WP9'!$B$4:$J$67</definedName>
    <definedName name="Durata" localSheetId="25">OFFSET(Evento,0,3)</definedName>
    <definedName name="Durata" localSheetId="1">OFFSET(Evento,0,3)</definedName>
    <definedName name="Durata" localSheetId="12">OFFSET('WP10'!Evento,0,3)</definedName>
    <definedName name="Durata" localSheetId="13">OFFSET('WP11'!Evento,0,3)</definedName>
    <definedName name="Durata" localSheetId="14">OFFSET('WP12'!Evento,0,3)</definedName>
    <definedName name="Durata" localSheetId="15">OFFSET('WP13'!Evento,0,3)</definedName>
    <definedName name="Durata" localSheetId="16">OFFSET('WP14'!Evento,0,3)</definedName>
    <definedName name="Durata" localSheetId="17">OFFSET('WP15'!Evento,0,3)</definedName>
    <definedName name="Durata" localSheetId="18">OFFSET('WP16'!Evento,0,3)</definedName>
    <definedName name="Durata" localSheetId="6">OFFSET(Evento,0,3)</definedName>
    <definedName name="Durata" localSheetId="7">OFFSET('WP5'!Evento,0,3)</definedName>
    <definedName name="Durata" localSheetId="8">OFFSET('WP6'!Evento,0,3)</definedName>
    <definedName name="Durata" localSheetId="9">OFFSET('WP7'!Evento,0,3)</definedName>
    <definedName name="Durata" localSheetId="10">OFFSET(Evento,0,3)</definedName>
    <definedName name="Durata" localSheetId="11">OFFSET(Evento,0,3)</definedName>
    <definedName name="Durata">OFFSET(Evento,0,3)</definedName>
    <definedName name="Evento" localSheetId="12">OFFSET(#REF!,0,0,COUNTIF(#REF!,"&lt;&gt;")-1)</definedName>
    <definedName name="Evento" localSheetId="13">OFFSET(#REF!,0,0,COUNTIF(#REF!,"&lt;&gt;")-1)</definedName>
    <definedName name="Evento" localSheetId="14">OFFSET(#REF!,0,0,COUNTIF(#REF!,"&lt;&gt;")-1)</definedName>
    <definedName name="Evento" localSheetId="15">OFFSET(#REF!,0,0,COUNTIF(#REF!,"&lt;&gt;")-1)</definedName>
    <definedName name="Evento" localSheetId="16">OFFSET(#REF!,0,0,COUNTIF(#REF!,"&lt;&gt;")-1)</definedName>
    <definedName name="Evento" localSheetId="17">OFFSET(#REF!,0,0,COUNTIF(#REF!,"&lt;&gt;")-1)</definedName>
    <definedName name="Evento" localSheetId="18">OFFSET(#REF!,0,0,COUNTIF(#REF!,"&lt;&gt;")-1)</definedName>
    <definedName name="Evento" localSheetId="7">OFFSET(#REF!,0,0,COUNTIF(#REF!,"&lt;&gt;")-1)</definedName>
    <definedName name="Evento" localSheetId="8">OFFSET(#REF!,0,0,COUNTIF(#REF!,"&lt;&gt;")-1)</definedName>
    <definedName name="Evento" localSheetId="9">OFFSET(#REF!,0,0,COUNTIF(#REF!,"&lt;&gt;")-1)</definedName>
    <definedName name="Evento">OFFSET(#REF!,0,0,COUNTIF(#REF!,"&lt;&gt;")-1)</definedName>
    <definedName name="Inizio" localSheetId="25">OFFSET(Evento,0,1)</definedName>
    <definedName name="Inizio" localSheetId="1">OFFSET(Evento,0,1)</definedName>
    <definedName name="Inizio" localSheetId="12">OFFSET('WP10'!Evento,0,1)</definedName>
    <definedName name="Inizio" localSheetId="13">OFFSET('WP11'!Evento,0,1)</definedName>
    <definedName name="Inizio" localSheetId="14">OFFSET('WP12'!Evento,0,1)</definedName>
    <definedName name="Inizio" localSheetId="15">OFFSET('WP13'!Evento,0,1)</definedName>
    <definedName name="Inizio" localSheetId="16">OFFSET('WP14'!Evento,0,1)</definedName>
    <definedName name="Inizio" localSheetId="17">OFFSET('WP15'!Evento,0,1)</definedName>
    <definedName name="Inizio" localSheetId="18">OFFSET('WP16'!Evento,0,1)</definedName>
    <definedName name="Inizio" localSheetId="6">OFFSET(Evento,0,1)</definedName>
    <definedName name="Inizio" localSheetId="7">OFFSET('WP5'!Evento,0,1)</definedName>
    <definedName name="Inizio" localSheetId="8">OFFSET('WP6'!Evento,0,1)</definedName>
    <definedName name="Inizio" localSheetId="9">OFFSET('WP7'!Evento,0,1)</definedName>
    <definedName name="Inizio" localSheetId="10">OFFSET(Evento,0,1)</definedName>
    <definedName name="Inizio" localSheetId="11">OFFSET(Evento,0,1)</definedName>
    <definedName name="Inizio">OFFSET(Evento,0,1)</definedName>
    <definedName name="WP15">'RIEPILOGO'!$B$18</definedName>
    <definedName name="WP16">'RIEPILOGO'!$B$18</definedName>
  </definedNames>
  <calcPr fullCalcOnLoad="1"/>
</workbook>
</file>

<file path=xl/comments10.xml><?xml version="1.0" encoding="utf-8"?>
<comments xmlns="http://schemas.openxmlformats.org/spreadsheetml/2006/main">
  <authors>
    <author>pedicini</author>
  </authors>
  <commentList>
    <comment ref="E9" authorId="0">
      <text>
        <r>
          <rPr>
            <b/>
            <sz val="8"/>
            <rFont val="Tahoma"/>
            <family val="2"/>
          </rPr>
          <t>INSERIRE OBBLIGATORIAMENTE IL TITOLO DEL WP IN QUESTA CELLA  E NELLE CELLE DEI WP IN CUI VERRANNO INSERITI I COSTI</t>
        </r>
      </text>
    </commen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pedicini</author>
    <author>Pedicini Francesco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E39" authorId="1">
      <text>
        <r>
          <rPr>
            <b/>
            <sz val="9"/>
            <rFont val="Tahoma"/>
            <family val="2"/>
          </rPr>
          <t>Solo se certificato da ASI</t>
        </r>
        <r>
          <rPr>
            <sz val="9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rFont val="Tahoma"/>
            <family val="2"/>
          </rPr>
          <t>Solo per Enti Pubblici/Università
Max 6%</t>
        </r>
      </text>
    </comment>
  </commentList>
</comments>
</file>

<file path=xl/comments12.xml><?xml version="1.0" encoding="utf-8"?>
<comments xmlns="http://schemas.openxmlformats.org/spreadsheetml/2006/main">
  <authors>
    <author>pedicini</author>
    <author>Pedicini Francesco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rFont val="Tahoma"/>
            <family val="2"/>
          </rPr>
          <t>Solo per Enti Pubblici/Università
Max 6%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pedicini</author>
    <author>Pedicini Francesco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rFont val="Tahoma"/>
            <family val="2"/>
          </rPr>
          <t>Solo per Enti Pubblici/Università
Max 6%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pedicini</author>
    <author>Pedicini Francesco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rFont val="Tahoma"/>
            <family val="2"/>
          </rPr>
          <t>Solo per Enti Pubblici/Università
Max 6%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pedicini</author>
    <author>Pedicini Francesco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rFont val="Tahoma"/>
            <family val="2"/>
          </rPr>
          <t>Solo per Enti Pubblici/Università
Max 6%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pedicini</author>
    <author>Pedicini Francesco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rFont val="Tahoma"/>
            <family val="2"/>
          </rPr>
          <t>Solo per Enti Pubblici/Università
Max 6%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pedicini</author>
    <author>Pedicini Francesco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rFont val="Tahoma"/>
            <family val="2"/>
          </rPr>
          <t>Solo per Enti Pubblici/Università
Max 6%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pedicini</author>
    <author>Pedicini Francesco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rFont val="Tahoma"/>
            <family val="2"/>
          </rPr>
          <t>Solo per Enti Pubblici/Università
Max 6%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pedicini</author>
    <author>Pedicini Francesco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F55" authorId="1">
      <text>
        <r>
          <rPr>
            <b/>
            <sz val="9"/>
            <rFont val="Tahoma"/>
            <family val="2"/>
          </rPr>
          <t>Solo per Enti Pubblici/Università
Max 6%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pedicini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Francesco Pedicini</author>
  </authors>
  <commentList>
    <comment ref="J5" authorId="0">
      <text>
        <r>
          <rPr>
            <sz val="16"/>
            <rFont val="Tahoma"/>
            <family val="2"/>
          </rPr>
          <t>non modificare il valore delle ore (è un valore convenzionale necessario per la ripartizione dei costi sui wp).</t>
        </r>
      </text>
    </comment>
  </commentList>
</comments>
</file>

<file path=xl/comments4.xml><?xml version="1.0" encoding="utf-8"?>
<comments xmlns="http://schemas.openxmlformats.org/spreadsheetml/2006/main">
  <authors>
    <author>pedicini</author>
    <author>Pedicini Francesco</author>
  </authors>
  <commentList>
    <comment ref="E9" authorId="0">
      <text>
        <r>
          <rPr>
            <b/>
            <sz val="8"/>
            <rFont val="Tahoma"/>
            <family val="2"/>
          </rPr>
          <t>INSERIRE OBBLIGATORIAMENTE IL TITOLO DEL WP IN QUESTA CELLA  E NELLE CELLE DEI WP IN CUI VERRANNO INSERITI I COSTI</t>
        </r>
      </text>
    </commen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B39" authorId="1">
      <text>
        <r>
          <rPr>
            <b/>
            <sz val="9"/>
            <rFont val="Tahoma"/>
            <family val="2"/>
          </rPr>
          <t>Specificare in dettaglio nel foglio "ALTRI COSTI" di cosa si tratta.</t>
        </r>
      </text>
    </comment>
    <comment ref="F55" authorId="1">
      <text>
        <r>
          <rPr>
            <b/>
            <sz val="9"/>
            <rFont val="Tahoma"/>
            <family val="2"/>
          </rPr>
          <t>Solo per Enti Pubblici/Università
Max 6%</t>
        </r>
      </text>
    </comment>
    <comment ref="E39" authorId="1">
      <text>
        <r>
          <rPr>
            <b/>
            <sz val="9"/>
            <rFont val="Tahoma"/>
            <family val="2"/>
          </rPr>
          <t>Solo se certificato da ASI (il commento è valido per tutti i PSS)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pedicini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INSERIRE OBBLIGATORIAMENTE IL TITOLO DEL WP IN QUESTA CELLA  E NELLE CELLE DEI WP IN CUI VERRANNO INSERITI I COSTI</t>
        </r>
      </text>
    </comment>
  </commentList>
</comments>
</file>

<file path=xl/comments6.xml><?xml version="1.0" encoding="utf-8"?>
<comments xmlns="http://schemas.openxmlformats.org/spreadsheetml/2006/main">
  <authors>
    <author>pedicini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INSERIRE OBBLIGATORIAMENTE IL TITOLO DEL WP IN QUESTA CELLA  E NELLE CELLE DEI WP IN CUI VERRANNO INSERITI I COSTI</t>
        </r>
      </text>
    </comment>
  </commentList>
</comments>
</file>

<file path=xl/comments7.xml><?xml version="1.0" encoding="utf-8"?>
<comments xmlns="http://schemas.openxmlformats.org/spreadsheetml/2006/main">
  <authors>
    <author>pedicini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INSERIRE OBBLIGATORIAMENTE IL TITOLO DEL WP IN QUESTA CELLA  E NELLE CELLE DEI WP IN CUI VERRANNO INSERITI I COSTI</t>
        </r>
      </text>
    </comment>
  </commentList>
</comments>
</file>

<file path=xl/comments8.xml><?xml version="1.0" encoding="utf-8"?>
<comments xmlns="http://schemas.openxmlformats.org/spreadsheetml/2006/main">
  <authors>
    <author>pedicini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INSERIRE OBBLIGATORIAMENTE IL TITOLO DEL WP IN QUESTA CELLA  E NELLE CELLE DEI WP IN CUI VERRANNO INSERITI I COSTI</t>
        </r>
      </text>
    </comment>
  </commentList>
</comments>
</file>

<file path=xl/comments9.xml><?xml version="1.0" encoding="utf-8"?>
<comments xmlns="http://schemas.openxmlformats.org/spreadsheetml/2006/main">
  <authors>
    <author>pedicini</author>
  </authors>
  <commentList>
    <comment ref="F13" authorId="0">
      <text>
        <r>
          <rPr>
            <b/>
            <sz val="8"/>
            <rFont val="Tahoma"/>
            <family val="2"/>
          </rPr>
          <t>I VALORI  DEI COSTI ORARI INSERITI SONO SOLO DI ESEMPIO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INSERIRE OBBLIGATORIAMENTE IL TITOLO DEL WP IN QUESTA CELLA  E NELLE CELLE DEI WP IN CUI VERRANNO INSERITI I COSTI</t>
        </r>
      </text>
    </comment>
  </commentList>
</comments>
</file>

<file path=xl/sharedStrings.xml><?xml version="1.0" encoding="utf-8"?>
<sst xmlns="http://schemas.openxmlformats.org/spreadsheetml/2006/main" count="1477" uniqueCount="240">
  <si>
    <t>COMPANY PRICE BREAKDOWN FORM</t>
  </si>
  <si>
    <t>FORM N°</t>
  </si>
  <si>
    <t>PAGE Nr.</t>
  </si>
  <si>
    <t xml:space="preserve">Name and Title: </t>
  </si>
  <si>
    <t>Economic Condition</t>
  </si>
  <si>
    <t>Signature:</t>
  </si>
  <si>
    <t>SUPPLIES AND/OR SERVICES TO BE FURNISHED:</t>
  </si>
  <si>
    <t>LABOUR</t>
  </si>
  <si>
    <t>Gross hourly</t>
  </si>
  <si>
    <t>Direct Labour cost centers of categories</t>
  </si>
  <si>
    <t>in manhours</t>
  </si>
  <si>
    <t>1 TOTAL DIRECT LABOUR HOURS AND COST</t>
  </si>
  <si>
    <t>INTERNAL SPECIAL FACILITIES</t>
  </si>
  <si>
    <t>Type of Unit</t>
  </si>
  <si>
    <t>N° of unit</t>
  </si>
  <si>
    <t>Unit rates in N.C.</t>
  </si>
  <si>
    <t>OTHER COST ELEMENTS</t>
  </si>
  <si>
    <t>Amounts in N.C.</t>
  </si>
  <si>
    <t>OH %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</si>
  <si>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</si>
  <si>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</si>
  <si>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</si>
  <si>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</si>
  <si>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</si>
  <si>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</si>
  <si>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</si>
  <si>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</si>
  <si>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</si>
  <si>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</si>
  <si>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</si>
  <si>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</si>
  <si>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</si>
  <si>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</si>
  <si>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</si>
  <si>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</si>
  <si>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</si>
  <si>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</si>
  <si>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</si>
  <si>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Date:</t>
  </si>
  <si>
    <t>Nr. of pages</t>
  </si>
  <si>
    <t>PSSA2  Issue 3</t>
  </si>
  <si>
    <t>Type of Price:</t>
  </si>
  <si>
    <t>2 Total Internal Special Facilities cost</t>
  </si>
  <si>
    <t>(to be specified)</t>
  </si>
  <si>
    <t>8 Total Cost of All Work Packages</t>
  </si>
  <si>
    <t>10 Sub-total</t>
  </si>
  <si>
    <t>14 Total</t>
  </si>
  <si>
    <t xml:space="preserve">Prop,/Tender N°     </t>
  </si>
  <si>
    <t>Euro</t>
  </si>
  <si>
    <t>16 TOTAL PRICE  FOR ASI</t>
  </si>
  <si>
    <t xml:space="preserve">RFQ/ITT No.:  </t>
  </si>
  <si>
    <t xml:space="preserve">COMPANY NAME:  </t>
  </si>
  <si>
    <t>5 General &amp; Admin.Expenses (if applicable)</t>
  </si>
  <si>
    <t>6 Research &amp; Develop. Exp. (if applicable)</t>
  </si>
  <si>
    <t>7 Other (if applicable)</t>
  </si>
  <si>
    <t xml:space="preserve"> </t>
  </si>
  <si>
    <t>1. LABOUR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</si>
  <si>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</si>
  <si>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</si>
  <si>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</si>
  <si>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</si>
  <si>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</si>
  <si>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</si>
  <si>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MEZZO DI TRASPORTO</t>
  </si>
  <si>
    <t>NUMERO VIAGGI       ( A )</t>
  </si>
  <si>
    <t>NUMERO PERSONE ( B )</t>
  </si>
  <si>
    <t>NUMERO GIORNI    ( C )</t>
  </si>
  <si>
    <t>(AxBxC)</t>
  </si>
  <si>
    <t>VITTO E ALLOGGIO</t>
  </si>
  <si>
    <t>COSTO BIGLIETTO</t>
  </si>
  <si>
    <t>COSTO TOTALE</t>
  </si>
  <si>
    <t>TOTALE</t>
  </si>
  <si>
    <t>ENTE</t>
  </si>
  <si>
    <t>CATEGORIA PERSONALE</t>
  </si>
  <si>
    <t>LIVELLO/FASCIA RETRIBUTIVA</t>
  </si>
  <si>
    <t>RETRIBUZIONE TOTALE ANNUA (stipendio + tredicesima + Indennità, etc)</t>
  </si>
  <si>
    <t>ONERI SOCIALI A CARICO ENTE</t>
  </si>
  <si>
    <t>ALTRI ONERI A CARICO ENTE</t>
  </si>
  <si>
    <t>COSTO TOTALE ANNUO DELLA RETRIBUZIONE</t>
  </si>
  <si>
    <t>ORE LAVORABILI ANNUE</t>
  </si>
  <si>
    <t>COSTO ORARIO</t>
  </si>
  <si>
    <t>NOTE E RIFERIMENTI</t>
  </si>
  <si>
    <t>DM 26-02-04 rivalutazione assegni di ricerca</t>
  </si>
  <si>
    <t>NOTE:</t>
  </si>
  <si>
    <t>D = 50%</t>
  </si>
  <si>
    <t>F = 20%</t>
  </si>
  <si>
    <t>Numero WBS</t>
  </si>
  <si>
    <t>Offerente</t>
  </si>
  <si>
    <t>manhours</t>
  </si>
  <si>
    <t xml:space="preserve"> Total effort</t>
  </si>
  <si>
    <t>Totale Prezzo WP (Euro)</t>
  </si>
  <si>
    <t>12 Cost without additional charge  (SUBCO)</t>
  </si>
  <si>
    <t>ACCANTONAMENTO ANNUO TFR/TFS</t>
  </si>
  <si>
    <t>Retribuzioni pers universitario</t>
  </si>
  <si>
    <t>C</t>
  </si>
  <si>
    <t>Durata WP (in mesi)</t>
  </si>
  <si>
    <t>A</t>
  </si>
  <si>
    <t>Totale Prezzo WP arrotondato (Euro)</t>
  </si>
  <si>
    <r>
      <t xml:space="preserve">Inizio WP- </t>
    </r>
    <r>
      <rPr>
        <b/>
        <sz val="12"/>
        <color indexed="10"/>
        <rFont val="Arial"/>
        <family val="2"/>
      </rPr>
      <t>mese</t>
    </r>
    <r>
      <rPr>
        <b/>
        <sz val="12"/>
        <rFont val="Arial"/>
        <family val="2"/>
      </rPr>
      <t xml:space="preserve">  (formato mm)</t>
    </r>
  </si>
  <si>
    <r>
      <t xml:space="preserve">Inizio WP- </t>
    </r>
    <r>
      <rPr>
        <b/>
        <sz val="12"/>
        <color indexed="10"/>
        <rFont val="Arial"/>
        <family val="2"/>
      </rPr>
      <t>anno</t>
    </r>
    <r>
      <rPr>
        <b/>
        <sz val="12"/>
        <rFont val="Arial"/>
        <family val="2"/>
      </rPr>
      <t xml:space="preserve">  (formato aa)</t>
    </r>
  </si>
  <si>
    <r>
      <t xml:space="preserve">Fine WP- </t>
    </r>
    <r>
      <rPr>
        <b/>
        <sz val="12"/>
        <color indexed="10"/>
        <rFont val="Arial"/>
        <family val="2"/>
      </rPr>
      <t>mese</t>
    </r>
    <r>
      <rPr>
        <b/>
        <sz val="12"/>
        <rFont val="Arial"/>
        <family val="2"/>
      </rPr>
      <t xml:space="preserve">  (formato mm)</t>
    </r>
  </si>
  <si>
    <r>
      <t xml:space="preserve">Fine WP- </t>
    </r>
    <r>
      <rPr>
        <b/>
        <sz val="12"/>
        <color indexed="10"/>
        <rFont val="Arial"/>
        <family val="2"/>
      </rPr>
      <t>anno</t>
    </r>
    <r>
      <rPr>
        <b/>
        <sz val="12"/>
        <rFont val="Arial"/>
        <family val="2"/>
      </rPr>
      <t xml:space="preserve">  (formato aa)</t>
    </r>
  </si>
  <si>
    <r>
      <t xml:space="preserve">Codice di distribuzione nel tempo dei costi del WP </t>
    </r>
    <r>
      <rPr>
        <b/>
        <sz val="12"/>
        <color indexed="10"/>
        <rFont val="Arial"/>
        <family val="2"/>
      </rPr>
      <t>( * )</t>
    </r>
  </si>
  <si>
    <r>
      <t xml:space="preserve">( * ) </t>
    </r>
    <r>
      <rPr>
        <b/>
        <sz val="12"/>
        <rFont val="Times New Roman"/>
        <family val="1"/>
      </rPr>
      <t>Tipo di    distribuzione.</t>
    </r>
  </si>
  <si>
    <t>Descrizione</t>
  </si>
  <si>
    <t>Senza maggiorazione estera</t>
  </si>
  <si>
    <t>Con maggiorazione estera</t>
  </si>
  <si>
    <t>Costo lordo per l'erogatore</t>
  </si>
  <si>
    <t>Costo lordo per l'erogatore (escluso contr percettore)</t>
  </si>
  <si>
    <t>ASSEGNO DI RICERCA - MIN</t>
  </si>
  <si>
    <t>ASSEGNO DI RICERCA - MAX</t>
  </si>
  <si>
    <t>BORSA DI DOTTORATO SENZA MAG. ESTERA</t>
  </si>
  <si>
    <t>BORSA DI DOTTORATO CON MAG. ESTERA</t>
  </si>
  <si>
    <t>PRIME</t>
  </si>
  <si>
    <t>WP3</t>
  </si>
  <si>
    <t>WP2</t>
  </si>
  <si>
    <t>WP1</t>
  </si>
  <si>
    <t>WP4</t>
  </si>
  <si>
    <t>WP5</t>
  </si>
  <si>
    <t>WP6</t>
  </si>
  <si>
    <t>WP7</t>
  </si>
  <si>
    <t>ALTRI COSTI (punti da 3.1 a 3.10 del PSS-A)</t>
  </si>
  <si>
    <t>DESCRIZIONE</t>
  </si>
  <si>
    <t>FORNITORE</t>
  </si>
  <si>
    <t>QUANTITA'</t>
  </si>
  <si>
    <t>COSTO UNITARIO</t>
  </si>
  <si>
    <t>Il numero delle ore annue potenzialmente vendibili per il personale Universitario (Docente e ricercatori) è pari a 1250 ore anno (ore lavorabili meno le 350 ore di docenza)</t>
  </si>
  <si>
    <t>NOTA - I dati inseriti nella tabella sono solo di esempio</t>
  </si>
  <si>
    <t>Nome del foglio</t>
  </si>
  <si>
    <t>Spiegazione</t>
  </si>
  <si>
    <t>AUTOESPLICATIVO</t>
  </si>
  <si>
    <t>ALTRI COSTI</t>
  </si>
  <si>
    <t>COSTI ORARI</t>
  </si>
  <si>
    <t>Ultimo Rpt40</t>
  </si>
  <si>
    <t>Note importante:</t>
  </si>
  <si>
    <t>VIAGGI</t>
  </si>
  <si>
    <t>RIEPILOGO</t>
  </si>
  <si>
    <t>WBS GRAFICA</t>
  </si>
  <si>
    <r>
      <t>Rappresentazione Grafica dei PSS contenuti nel foglio -</t>
    </r>
    <r>
      <rPr>
        <b/>
        <sz val="9"/>
        <color indexed="10"/>
        <rFont val="Arial"/>
        <family val="2"/>
      </rPr>
      <t xml:space="preserve"> CLICCANDO SUL RETTANGOLO DEL WP SI VIENE PORTATI DIRETTAMENTE AL PSS CORRISPONDENTE.</t>
    </r>
  </si>
  <si>
    <t>SPIEGAZIONI PSS</t>
  </si>
  <si>
    <t>Ritorna a WBS</t>
  </si>
  <si>
    <t>Number</t>
  </si>
  <si>
    <t>Ttitle</t>
  </si>
  <si>
    <t>Company</t>
  </si>
  <si>
    <t>Share</t>
  </si>
  <si>
    <t>Hours</t>
  </si>
  <si>
    <t>Labour</t>
  </si>
  <si>
    <t>Facility</t>
  </si>
  <si>
    <t>Other</t>
  </si>
  <si>
    <t>General</t>
  </si>
  <si>
    <t>OH/Sub</t>
  </si>
  <si>
    <t>Profit</t>
  </si>
  <si>
    <t>WAC</t>
  </si>
  <si>
    <t>Escalation</t>
  </si>
  <si>
    <t>Co-funding</t>
  </si>
  <si>
    <t>Total</t>
  </si>
  <si>
    <t>Start</t>
  </si>
  <si>
    <t>Date</t>
  </si>
  <si>
    <t>End</t>
  </si>
  <si>
    <t>Duration</t>
  </si>
  <si>
    <t>ECOS V4.2</t>
  </si>
  <si>
    <t>Report 40</t>
  </si>
  <si>
    <t>WP Cost Overview</t>
  </si>
  <si>
    <t>N° Istr.</t>
  </si>
  <si>
    <t>COMP</t>
  </si>
  <si>
    <t>NUMBER</t>
  </si>
  <si>
    <t>LAST CHANGE</t>
  </si>
  <si>
    <t>TITLE:</t>
  </si>
  <si>
    <t>Iniziativa elementare PTA</t>
  </si>
  <si>
    <t>ISSUING:</t>
  </si>
  <si>
    <t>WBS:</t>
  </si>
  <si>
    <t>ECON.CON.:</t>
  </si>
  <si>
    <t>PROJECT:</t>
  </si>
  <si>
    <t>PTA</t>
  </si>
  <si>
    <t>[0001]</t>
  </si>
  <si>
    <t>TENDER:</t>
  </si>
  <si>
    <t>COST:</t>
  </si>
  <si>
    <t>CONV.RATE: 1 EUR =</t>
  </si>
  <si>
    <t>1.000000 Euro</t>
  </si>
  <si>
    <t>NODE:</t>
  </si>
  <si>
    <t>Piattaforma Nadia</t>
  </si>
  <si>
    <t>PER SOLO USO INTERNO ASI</t>
  </si>
  <si>
    <r>
      <t xml:space="preserve">RIEPILOGO DEI DATI UTILI PER IL TRASFERIMENTO ALLA GESTIONE DEL CONTRATTO - </t>
    </r>
    <r>
      <rPr>
        <b/>
        <sz val="9"/>
        <color indexed="10"/>
        <rFont val="Arial"/>
        <family val="2"/>
      </rPr>
      <t xml:space="preserve">RIEMPIRE </t>
    </r>
    <r>
      <rPr>
        <b/>
        <u val="single"/>
        <sz val="9"/>
        <color indexed="10"/>
        <rFont val="Arial"/>
        <family val="2"/>
      </rPr>
      <t>OBBLIGATORIAMENTE</t>
    </r>
    <r>
      <rPr>
        <b/>
        <sz val="9"/>
        <color indexed="10"/>
        <rFont val="Arial"/>
        <family val="2"/>
      </rPr>
      <t xml:space="preserve"> I CAMPI IN CELESTE</t>
    </r>
  </si>
  <si>
    <t>DA UTILIZZARE PER IL DETTAGLIO DELLA VOCE 3.9 DEI PSS-A3</t>
  </si>
  <si>
    <t>DA UTILIZZARE PER IL DETTAGLIO DELLE VOCI 3 DEI PSS-A3 (ESCLUSO VOCE 3.9)</t>
  </si>
  <si>
    <t>CNR</t>
  </si>
  <si>
    <t>INAF</t>
  </si>
  <si>
    <t xml:space="preserve">RICERCATORE </t>
  </si>
  <si>
    <t>II LIV. / 4 FASCIA</t>
  </si>
  <si>
    <t>EVENTUALE NOLO AUTO/TAXI</t>
  </si>
  <si>
    <t>UNI</t>
  </si>
  <si>
    <t>11 Profit ()</t>
  </si>
  <si>
    <t>Ore totali WP</t>
  </si>
  <si>
    <t>MH%</t>
  </si>
  <si>
    <t>SUBCO</t>
  </si>
  <si>
    <t>INTERNAL SPECIAL FACILITIES (if applicable)</t>
  </si>
  <si>
    <t>Totale per anno</t>
  </si>
  <si>
    <t>DA LEGGERE CON ATTENZIONE - LA CARTELLA CONTIENE I SEGUENTI FOGLI (LE CELLE DI COLORE CELESTE SONO DI INPUT)</t>
  </si>
  <si>
    <t>Verifica</t>
  </si>
  <si>
    <t>AutoFin. In</t>
  </si>
  <si>
    <t>Autofin</t>
  </si>
  <si>
    <t>Cost NO Autofin</t>
  </si>
  <si>
    <t>AutoFin.Unit</t>
  </si>
  <si>
    <t>TOTAL COST WP</t>
  </si>
  <si>
    <t xml:space="preserve">TOTAL COST </t>
  </si>
  <si>
    <t>rates in Euro.</t>
  </si>
  <si>
    <t xml:space="preserve">Prezzo a carico ASI (Euro) </t>
  </si>
  <si>
    <t xml:space="preserve">Prezzo cofinanziamento (Euro) </t>
  </si>
  <si>
    <t>Finanziamento  1° ANNO</t>
  </si>
  <si>
    <t>Finanziamento  2° ANNO</t>
  </si>
  <si>
    <t>Finanziamento  3° ANNO</t>
  </si>
  <si>
    <t>Cofin. In</t>
  </si>
  <si>
    <t>Cost for ASI</t>
  </si>
  <si>
    <t xml:space="preserve">COSTO ORARIO PERSONALE ENTI ED UNIVERSITA' </t>
  </si>
  <si>
    <r>
      <t xml:space="preserve">CALCOLO COSTI ORARI PER ISTITUTI ED ENTI SCIENTIFICI </t>
    </r>
    <r>
      <rPr>
        <b/>
        <sz val="9"/>
        <color indexed="10"/>
        <rFont val="Arial"/>
        <family val="2"/>
      </rPr>
      <t>(PER LE DITTE CERTIFICATE INSERIRE RIFERIMENTI ULTIMA CERTIFICAZIONE ASI)</t>
    </r>
  </si>
  <si>
    <t>WP8</t>
  </si>
  <si>
    <t>WP9</t>
  </si>
  <si>
    <t>WP10</t>
  </si>
  <si>
    <t>WP11</t>
  </si>
  <si>
    <t>WP12</t>
  </si>
  <si>
    <t>WP13</t>
  </si>
  <si>
    <t>WP14</t>
  </si>
  <si>
    <t>WP15</t>
  </si>
  <si>
    <t>1) IL FILE EXCEL CONTIENE I FOGLI DI COSTO (PSS) COME DA WBS GRAFICA SOTTOSTANTE</t>
  </si>
  <si>
    <t>2) CLICCANDO SUI RIQUADRI SI VIENE PORTATI DIRETTAMENTE AI PSS DA RIEMPIRE</t>
  </si>
  <si>
    <t>3) AD OGNI FOGLIO PSS CORRISPONDE UN SOLO WPD (Work Package Description)</t>
  </si>
  <si>
    <t>TOTALE GEN</t>
  </si>
  <si>
    <t>DETTAGLIO ALTRI COSTI - Costi in EURO</t>
  </si>
  <si>
    <t xml:space="preserve"> IL WP1 E' IL WP DI INSERIMENTO DEI VALORI DEI COSTI ORARI RELATIVI AL PRIME (I VALORI INSERITI VERRANNO AUTOMATICAMENTE RIPORTATI NEGLI ALTRI WP RELATIVI AL PRIME)</t>
  </si>
  <si>
    <t xml:space="preserve"> NEI WP RELATIVI AI SUBCO E' STATA LASCIATA LA  FLESSIBILITA' DI INSERIMENTO ANCHE PER I COSTI ORARI </t>
  </si>
  <si>
    <r>
      <t xml:space="preserve"> NEI FORM PSS-A UTILIZZATI BISOGNA </t>
    </r>
    <r>
      <rPr>
        <b/>
        <i/>
        <sz val="10"/>
        <color indexed="12"/>
        <rFont val="Arial"/>
        <family val="2"/>
      </rPr>
      <t>NECESSARIAMENTE</t>
    </r>
    <r>
      <rPr>
        <b/>
        <i/>
        <sz val="10"/>
        <rFont val="Arial"/>
        <family val="2"/>
      </rPr>
      <t xml:space="preserve"> INSERIRE IL TITOLO DEL WP NELLA </t>
    </r>
    <r>
      <rPr>
        <b/>
        <i/>
        <sz val="10"/>
        <color indexed="12"/>
        <rFont val="Arial"/>
        <family val="2"/>
      </rPr>
      <t>CELLA E9</t>
    </r>
  </si>
  <si>
    <r>
      <t xml:space="preserve"> NEI FOGLI WP (WP1, WP2... WPn) E NEI FOGLI (ALTRI COSTI, VIAGGI, COSTI ORARI e RIEPILOGO) </t>
    </r>
    <r>
      <rPr>
        <b/>
        <i/>
        <sz val="10"/>
        <color indexed="12"/>
        <rFont val="Arial"/>
        <family val="2"/>
      </rPr>
      <t>RIEMPIRE SOLO GLI SPAZI COLORATI IN CELESTE (LE RESTANTI PARTI DEI FOGLI SONO BLOCCATE)</t>
    </r>
  </si>
  <si>
    <t>PROGETTO</t>
  </si>
  <si>
    <t>Ritorna a Riepilogo</t>
  </si>
  <si>
    <t>Parziale</t>
  </si>
  <si>
    <t>TOTALE A CARICO ASI</t>
  </si>
  <si>
    <t>TOTALE COFIN</t>
  </si>
  <si>
    <t>WP16</t>
  </si>
  <si>
    <r>
      <t xml:space="preserve">IL FORM PSS-A2 RAGGRUPPA IN UN NODO </t>
    </r>
    <r>
      <rPr>
        <b/>
        <sz val="9"/>
        <rFont val="Arial"/>
        <family val="2"/>
      </rPr>
      <t>(quindi non ha un WPD-Work Package Description)</t>
    </r>
    <r>
      <rPr>
        <sz val="9"/>
        <rFont val="Arial"/>
        <family val="2"/>
      </rPr>
      <t xml:space="preserve"> I COSTI DEI FORM PSS1, PSS2,...PSS16. NEL PSS-A2 TOTALE L'IMPORTO ASSOCIATO AI SUBCO E' INSERITO AUTOMATICAMENTE NELLA VOCE </t>
    </r>
    <r>
      <rPr>
        <b/>
        <sz val="9"/>
        <color indexed="12"/>
        <rFont val="Arial"/>
        <family val="2"/>
      </rPr>
      <t>"CWAC" PUNTO 12</t>
    </r>
  </si>
  <si>
    <t>ff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</si>
</sst>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#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#,##0_ ;\-#,##0\ "/>
    <numFmt numFmtId="175" formatCode="#,##0.00_ ;\-#,##0.00\ "/>
    <numFmt numFmtId="176" formatCode="&quot;€&quot;\ #,##0.00"/>
    <numFmt numFmtId="177" formatCode="[$-410]mmm\-yy;@"/>
    <numFmt numFmtId="178" formatCode="[$-809]yy\ mmmm\ dd"/>
    <numFmt numFmtId="179" formatCode="yyyy/mm/dd"/>
    <numFmt numFmtId="180" formatCode="0.0_ ;\-0.0\ "/>
    <numFmt numFmtId="181" formatCode="#,##0.0"/>
    <numFmt numFmtId="182" formatCode="0.0000"/>
    <numFmt numFmtId="183" formatCode="0.000"/>
    <numFmt numFmtId="184" formatCode="#,##0.000"/>
    <numFmt numFmtId="185" formatCode="_-* #,##0_-;\-* #,##0_-;_-* &quot;-&quot;??_-;_-@_-"/>
  </numFmts>
  <fonts count="11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  <family val="0"/>
    </font>
    <font>
      <b/>
      <u val="single"/>
      <sz val="12"/>
      <name val="Geneva"/>
      <family val="0"/>
    </font>
    <font>
      <b/>
      <sz val="12"/>
      <name val="Geneva"/>
      <family val="0"/>
    </font>
    <font>
      <b/>
      <sz val="12"/>
      <color indexed="8"/>
      <name val="Geneva"/>
      <family val="0"/>
    </font>
    <font>
      <sz val="12"/>
      <color indexed="10"/>
      <name val="Geneva"/>
      <family val="0"/>
    </font>
    <font>
      <b/>
      <sz val="12"/>
      <name val="Arial"/>
      <family val="2"/>
    </font>
    <font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6"/>
      <name val="Tahoma"/>
      <family val="2"/>
    </font>
    <font>
      <b/>
      <sz val="12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8"/>
      <color indexed="10"/>
      <name val="Arial"/>
      <family val="2"/>
    </font>
    <font>
      <b/>
      <sz val="16"/>
      <color indexed="18"/>
      <name val="Arial"/>
      <family val="2"/>
    </font>
    <font>
      <b/>
      <i/>
      <sz val="10"/>
      <color indexed="17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b/>
      <i/>
      <sz val="10"/>
      <color indexed="21"/>
      <name val="Arial"/>
      <family val="2"/>
    </font>
    <font>
      <b/>
      <sz val="12"/>
      <color indexed="10"/>
      <name val="Times New Roman"/>
      <family val="1"/>
    </font>
    <font>
      <b/>
      <i/>
      <sz val="12"/>
      <color indexed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2"/>
      <name val="Geneva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9"/>
      <color indexed="10"/>
      <name val="Arial"/>
      <family val="2"/>
    </font>
    <font>
      <sz val="12"/>
      <color indexed="17"/>
      <name val="Arial"/>
      <family val="2"/>
    </font>
    <font>
      <i/>
      <sz val="12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b/>
      <sz val="28"/>
      <color indexed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color indexed="12"/>
      <name val="Arial"/>
      <family val="2"/>
    </font>
    <font>
      <b/>
      <i/>
      <sz val="9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60"/>
      <name val="Arial"/>
      <family val="2"/>
    </font>
    <font>
      <b/>
      <i/>
      <sz val="12"/>
      <color indexed="21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5" tint="-0.24997000396251678"/>
      <name val="Arial"/>
      <family val="2"/>
    </font>
    <font>
      <b/>
      <i/>
      <sz val="12"/>
      <color theme="8" tint="-0.4999699890613556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dashed"/>
      <bottom style="dashed"/>
    </border>
    <border>
      <left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thin"/>
      <bottom style="dotted"/>
    </border>
    <border>
      <left style="medium"/>
      <right/>
      <top/>
      <bottom style="dotted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dotted"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ashed"/>
      <bottom style="dashed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dotted"/>
    </border>
    <border>
      <left style="medium"/>
      <right/>
      <top style="dashed"/>
      <bottom style="thin"/>
    </border>
    <border>
      <left style="thin"/>
      <right style="medium"/>
      <top/>
      <bottom style="thin"/>
    </border>
    <border>
      <left style="thin"/>
      <right/>
      <top style="dashed"/>
      <bottom style="dashed"/>
    </border>
    <border>
      <left style="thin"/>
      <right style="thin"/>
      <top style="thin"/>
      <bottom style="dashed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dotted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n"/>
      <top style="dotted"/>
      <bottom style="dotted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tted"/>
    </border>
    <border>
      <left style="medium"/>
      <right/>
      <top style="thin"/>
      <bottom style="dashed"/>
    </border>
    <border>
      <left/>
      <right style="thin"/>
      <top style="thin"/>
      <bottom style="dashed"/>
    </border>
    <border>
      <left/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1" applyNumberFormat="0" applyAlignment="0" applyProtection="0"/>
    <xf numFmtId="0" fontId="91" fillId="0" borderId="2" applyNumberFormat="0" applyFill="0" applyAlignment="0" applyProtection="0"/>
    <xf numFmtId="0" fontId="92" fillId="21" borderId="3" applyNumberFormat="0" applyAlignment="0" applyProtection="0"/>
    <xf numFmtId="0" fontId="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94" fillId="28" borderId="1" applyNumberFormat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96" fillId="20" borderId="5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31" borderId="0" applyNumberFormat="0" applyBorder="0" applyAlignment="0" applyProtection="0"/>
    <xf numFmtId="0" fontId="105" fillId="32" borderId="0" applyNumberFormat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41" fontId="8" fillId="0" borderId="0" xfId="47" applyFont="1" applyAlignment="1">
      <alignment/>
    </xf>
    <xf numFmtId="41" fontId="8" fillId="0" borderId="0" xfId="47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" fontId="0" fillId="33" borderId="11" xfId="54" applyNumberFormat="1" applyFont="1" applyFill="1" applyBorder="1" applyProtection="1">
      <alignment/>
      <protection locked="0"/>
    </xf>
    <xf numFmtId="4" fontId="19" fillId="33" borderId="12" xfId="47" applyNumberFormat="1" applyFont="1" applyFill="1" applyBorder="1" applyAlignment="1" applyProtection="1">
      <alignment horizontal="right"/>
      <protection locked="0"/>
    </xf>
    <xf numFmtId="4" fontId="19" fillId="33" borderId="12" xfId="47" applyNumberFormat="1" applyFont="1" applyFill="1" applyBorder="1" applyAlignment="1" applyProtection="1">
      <alignment/>
      <protection locked="0"/>
    </xf>
    <xf numFmtId="4" fontId="19" fillId="33" borderId="13" xfId="47" applyNumberFormat="1" applyFont="1" applyFill="1" applyBorder="1" applyAlignment="1" applyProtection="1">
      <alignment horizontal="right"/>
      <protection locked="0"/>
    </xf>
    <xf numFmtId="4" fontId="19" fillId="33" borderId="13" xfId="47" applyNumberFormat="1" applyFont="1" applyFill="1" applyBorder="1" applyAlignment="1" applyProtection="1">
      <alignment/>
      <protection locked="0"/>
    </xf>
    <xf numFmtId="4" fontId="19" fillId="33" borderId="14" xfId="47" applyNumberFormat="1" applyFont="1" applyFill="1" applyBorder="1" applyAlignment="1" applyProtection="1">
      <alignment horizontal="right"/>
      <protection locked="0"/>
    </xf>
    <xf numFmtId="4" fontId="19" fillId="33" borderId="14" xfId="47" applyNumberFormat="1" applyFont="1" applyFill="1" applyBorder="1" applyAlignment="1" applyProtection="1">
      <alignment/>
      <protection locked="0"/>
    </xf>
    <xf numFmtId="3" fontId="9" fillId="0" borderId="15" xfId="0" applyNumberFormat="1" applyFont="1" applyFill="1" applyBorder="1" applyAlignment="1" applyProtection="1">
      <alignment/>
      <protection/>
    </xf>
    <xf numFmtId="4" fontId="9" fillId="0" borderId="12" xfId="0" applyNumberFormat="1" applyFont="1" applyFill="1" applyBorder="1" applyAlignment="1" applyProtection="1">
      <alignment/>
      <protection/>
    </xf>
    <xf numFmtId="4" fontId="9" fillId="0" borderId="15" xfId="0" applyNumberFormat="1" applyFont="1" applyFill="1" applyBorder="1" applyAlignment="1" applyProtection="1">
      <alignment/>
      <protection/>
    </xf>
    <xf numFmtId="170" fontId="0" fillId="33" borderId="16" xfId="54" applyNumberFormat="1" applyFont="1" applyFill="1" applyBorder="1" applyProtection="1">
      <alignment/>
      <protection locked="0"/>
    </xf>
    <xf numFmtId="41" fontId="0" fillId="33" borderId="11" xfId="54" applyNumberFormat="1" applyFont="1" applyFill="1" applyBorder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7" xfId="0" applyNumberFormat="1" applyFont="1" applyFill="1" applyBorder="1" applyAlignment="1" applyProtection="1">
      <alignment/>
      <protection/>
    </xf>
    <xf numFmtId="41" fontId="19" fillId="33" borderId="18" xfId="47" applyFont="1" applyFill="1" applyBorder="1" applyAlignment="1" applyProtection="1">
      <alignment horizontal="center" vertical="top" wrapText="1"/>
      <protection locked="0"/>
    </xf>
    <xf numFmtId="0" fontId="19" fillId="33" borderId="19" xfId="47" applyNumberFormat="1" applyFont="1" applyFill="1" applyBorder="1" applyAlignment="1" applyProtection="1">
      <alignment horizontal="center" vertical="top" wrapText="1"/>
      <protection locked="0"/>
    </xf>
    <xf numFmtId="41" fontId="19" fillId="33" borderId="19" xfId="47" applyFont="1" applyFill="1" applyBorder="1" applyAlignment="1" applyProtection="1">
      <alignment/>
      <protection locked="0"/>
    </xf>
    <xf numFmtId="41" fontId="19" fillId="33" borderId="20" xfId="47" applyFont="1" applyFill="1" applyBorder="1" applyAlignment="1" applyProtection="1">
      <alignment/>
      <protection locked="0"/>
    </xf>
    <xf numFmtId="0" fontId="0" fillId="0" borderId="21" xfId="54" applyFont="1" applyFill="1" applyBorder="1" applyProtection="1">
      <alignment/>
      <protection/>
    </xf>
    <xf numFmtId="0" fontId="0" fillId="0" borderId="0" xfId="54" applyFont="1" applyProtection="1">
      <alignment/>
      <protection/>
    </xf>
    <xf numFmtId="0" fontId="0" fillId="0" borderId="21" xfId="54" applyFont="1" applyBorder="1" applyProtection="1">
      <alignment/>
      <protection/>
    </xf>
    <xf numFmtId="0" fontId="0" fillId="0" borderId="22" xfId="54" applyFont="1" applyBorder="1" applyProtection="1">
      <alignment/>
      <protection/>
    </xf>
    <xf numFmtId="0" fontId="2" fillId="0" borderId="23" xfId="54" applyFont="1" applyBorder="1" applyAlignment="1" applyProtection="1">
      <alignment horizontal="left"/>
      <protection/>
    </xf>
    <xf numFmtId="0" fontId="0" fillId="0" borderId="24" xfId="54" applyNumberFormat="1" applyFont="1" applyBorder="1" applyAlignment="1" applyProtection="1">
      <alignment horizontal="left"/>
      <protection/>
    </xf>
    <xf numFmtId="0" fontId="0" fillId="0" borderId="25" xfId="54" applyFont="1" applyBorder="1" applyAlignment="1" applyProtection="1">
      <alignment horizontal="left"/>
      <protection/>
    </xf>
    <xf numFmtId="177" fontId="0" fillId="0" borderId="26" xfId="54" applyNumberFormat="1" applyFont="1" applyBorder="1" applyAlignment="1" applyProtection="1">
      <alignment horizontal="center"/>
      <protection/>
    </xf>
    <xf numFmtId="0" fontId="0" fillId="0" borderId="26" xfId="54" applyFont="1" applyBorder="1" applyProtection="1">
      <alignment/>
      <protection/>
    </xf>
    <xf numFmtId="0" fontId="0" fillId="0" borderId="27" xfId="54" applyFont="1" applyBorder="1" applyAlignment="1" applyProtection="1">
      <alignment horizontal="left"/>
      <protection/>
    </xf>
    <xf numFmtId="0" fontId="0" fillId="0" borderId="28" xfId="54" applyFont="1" applyBorder="1" applyProtection="1">
      <alignment/>
      <protection/>
    </xf>
    <xf numFmtId="0" fontId="0" fillId="0" borderId="29" xfId="54" applyFont="1" applyBorder="1" applyProtection="1">
      <alignment/>
      <protection/>
    </xf>
    <xf numFmtId="0" fontId="2" fillId="0" borderId="23" xfId="54" applyFont="1" applyBorder="1" applyProtection="1">
      <alignment/>
      <protection/>
    </xf>
    <xf numFmtId="0" fontId="0" fillId="0" borderId="0" xfId="54" applyFont="1" applyBorder="1" applyProtection="1">
      <alignment/>
      <protection/>
    </xf>
    <xf numFmtId="0" fontId="0" fillId="0" borderId="30" xfId="54" applyFont="1" applyBorder="1" applyProtection="1">
      <alignment/>
      <protection/>
    </xf>
    <xf numFmtId="0" fontId="0" fillId="0" borderId="31" xfId="54" applyFont="1" applyBorder="1" applyProtection="1">
      <alignment/>
      <protection/>
    </xf>
    <xf numFmtId="0" fontId="0" fillId="0" borderId="32" xfId="54" applyFont="1" applyBorder="1" applyProtection="1">
      <alignment/>
      <protection/>
    </xf>
    <xf numFmtId="0" fontId="0" fillId="0" borderId="33" xfId="54" applyFont="1" applyBorder="1" applyProtection="1">
      <alignment/>
      <protection/>
    </xf>
    <xf numFmtId="0" fontId="0" fillId="0" borderId="34" xfId="54" applyFont="1" applyBorder="1" applyAlignment="1" applyProtection="1">
      <alignment horizontal="center" vertical="center"/>
      <protection/>
    </xf>
    <xf numFmtId="0" fontId="22" fillId="0" borderId="34" xfId="54" applyFont="1" applyBorder="1" applyAlignment="1" applyProtection="1">
      <alignment horizontal="center" vertical="center"/>
      <protection/>
    </xf>
    <xf numFmtId="0" fontId="0" fillId="0" borderId="32" xfId="54" applyFont="1" applyBorder="1" applyAlignment="1" applyProtection="1">
      <alignment horizontal="centerContinuous"/>
      <protection/>
    </xf>
    <xf numFmtId="0" fontId="0" fillId="0" borderId="33" xfId="54" applyFont="1" applyBorder="1" applyAlignment="1" applyProtection="1">
      <alignment horizontal="centerContinuous"/>
      <protection/>
    </xf>
    <xf numFmtId="0" fontId="0" fillId="0" borderId="15" xfId="54" applyFont="1" applyBorder="1" applyAlignment="1" applyProtection="1">
      <alignment horizontal="center" vertical="center"/>
      <protection/>
    </xf>
    <xf numFmtId="0" fontId="0" fillId="0" borderId="31" xfId="54" applyFont="1" applyBorder="1" applyAlignment="1" applyProtection="1">
      <alignment horizontal="center" vertical="center"/>
      <protection/>
    </xf>
    <xf numFmtId="0" fontId="23" fillId="0" borderId="31" xfId="54" applyFont="1" applyBorder="1" applyAlignment="1" applyProtection="1">
      <alignment horizontal="center" vertical="center"/>
      <protection/>
    </xf>
    <xf numFmtId="0" fontId="0" fillId="0" borderId="35" xfId="54" applyFont="1" applyBorder="1" applyProtection="1">
      <alignment/>
      <protection/>
    </xf>
    <xf numFmtId="174" fontId="0" fillId="0" borderId="36" xfId="47" applyNumberFormat="1" applyFont="1" applyBorder="1" applyAlignment="1" applyProtection="1">
      <alignment/>
      <protection/>
    </xf>
    <xf numFmtId="3" fontId="23" fillId="34" borderId="13" xfId="54" applyNumberFormat="1" applyFont="1" applyFill="1" applyBorder="1" applyProtection="1">
      <alignment/>
      <protection/>
    </xf>
    <xf numFmtId="0" fontId="0" fillId="0" borderId="32" xfId="54" applyFont="1" applyBorder="1" applyAlignment="1" applyProtection="1">
      <alignment vertical="center"/>
      <protection/>
    </xf>
    <xf numFmtId="0" fontId="0" fillId="1" borderId="13" xfId="54" applyFont="1" applyFill="1" applyBorder="1" applyAlignment="1" applyProtection="1">
      <alignment vertical="center"/>
      <protection/>
    </xf>
    <xf numFmtId="0" fontId="0" fillId="0" borderId="13" xfId="54" applyFont="1" applyBorder="1" applyProtection="1">
      <alignment/>
      <protection/>
    </xf>
    <xf numFmtId="0" fontId="0" fillId="0" borderId="13" xfId="54" applyFont="1" applyBorder="1" applyAlignment="1" applyProtection="1">
      <alignment horizontal="centerContinuous"/>
      <protection/>
    </xf>
    <xf numFmtId="171" fontId="0" fillId="0" borderId="31" xfId="54" applyNumberFormat="1" applyFont="1" applyBorder="1" applyProtection="1">
      <alignment/>
      <protection/>
    </xf>
    <xf numFmtId="171" fontId="23" fillId="0" borderId="0" xfId="54" applyNumberFormat="1" applyFont="1" applyBorder="1" applyProtection="1">
      <alignment/>
      <protection/>
    </xf>
    <xf numFmtId="0" fontId="23" fillId="1" borderId="13" xfId="54" applyFont="1" applyFill="1" applyBorder="1" applyProtection="1">
      <alignment/>
      <protection/>
    </xf>
    <xf numFmtId="171" fontId="0" fillId="0" borderId="36" xfId="54" applyNumberFormat="1" applyFont="1" applyBorder="1" applyProtection="1">
      <alignment/>
      <protection/>
    </xf>
    <xf numFmtId="0" fontId="23" fillId="34" borderId="13" xfId="54" applyFont="1" applyFill="1" applyBorder="1" applyProtection="1">
      <alignment/>
      <protection/>
    </xf>
    <xf numFmtId="3" fontId="0" fillId="0" borderId="15" xfId="54" applyNumberFormat="1" applyFont="1" applyBorder="1" applyProtection="1">
      <alignment/>
      <protection/>
    </xf>
    <xf numFmtId="37" fontId="0" fillId="0" borderId="11" xfId="54" applyNumberFormat="1" applyFont="1" applyBorder="1" applyProtection="1">
      <alignment/>
      <protection/>
    </xf>
    <xf numFmtId="41" fontId="0" fillId="0" borderId="13" xfId="47" applyFont="1" applyBorder="1" applyAlignment="1" applyProtection="1">
      <alignment/>
      <protection/>
    </xf>
    <xf numFmtId="41" fontId="23" fillId="0" borderId="13" xfId="47" applyFont="1" applyBorder="1" applyAlignment="1" applyProtection="1">
      <alignment/>
      <protection/>
    </xf>
    <xf numFmtId="41" fontId="23" fillId="0" borderId="13" xfId="47" applyFont="1" applyBorder="1" applyAlignment="1" applyProtection="1">
      <alignment/>
      <protection/>
    </xf>
    <xf numFmtId="0" fontId="3" fillId="0" borderId="13" xfId="54" applyFill="1" applyBorder="1" applyAlignment="1" applyProtection="1">
      <alignment/>
      <protection/>
    </xf>
    <xf numFmtId="0" fontId="3" fillId="0" borderId="13" xfId="54" applyFont="1" applyFill="1" applyBorder="1" applyAlignment="1" applyProtection="1">
      <alignment horizontal="centerContinuous"/>
      <protection/>
    </xf>
    <xf numFmtId="0" fontId="3" fillId="0" borderId="13" xfId="54" applyFont="1" applyFill="1" applyBorder="1" applyAlignment="1" applyProtection="1">
      <alignment/>
      <protection/>
    </xf>
    <xf numFmtId="171" fontId="3" fillId="0" borderId="33" xfId="54" applyNumberFormat="1" applyBorder="1" applyProtection="1">
      <alignment/>
      <protection/>
    </xf>
    <xf numFmtId="171" fontId="25" fillId="0" borderId="32" xfId="54" applyNumberFormat="1" applyFont="1" applyBorder="1" applyProtection="1">
      <alignment/>
      <protection/>
    </xf>
    <xf numFmtId="171" fontId="0" fillId="0" borderId="0" xfId="54" applyNumberFormat="1" applyFont="1" applyBorder="1" applyAlignment="1" applyProtection="1">
      <alignment vertical="center"/>
      <protection/>
    </xf>
    <xf numFmtId="0" fontId="0" fillId="0" borderId="36" xfId="54" applyFont="1" applyBorder="1" applyProtection="1">
      <alignment/>
      <protection/>
    </xf>
    <xf numFmtId="0" fontId="0" fillId="1" borderId="13" xfId="54" applyFont="1" applyFill="1" applyBorder="1" applyProtection="1">
      <alignment/>
      <protection/>
    </xf>
    <xf numFmtId="0" fontId="23" fillId="1" borderId="13" xfId="54" applyFont="1" applyFill="1" applyBorder="1" applyProtection="1">
      <alignment/>
      <protection/>
    </xf>
    <xf numFmtId="3" fontId="23" fillId="1" borderId="13" xfId="54" applyNumberFormat="1" applyFont="1" applyFill="1" applyBorder="1" applyProtection="1">
      <alignment/>
      <protection/>
    </xf>
    <xf numFmtId="171" fontId="0" fillId="0" borderId="13" xfId="54" applyNumberFormat="1" applyFont="1" applyBorder="1" applyProtection="1">
      <alignment/>
      <protection/>
    </xf>
    <xf numFmtId="41" fontId="0" fillId="0" borderId="33" xfId="47" applyFont="1" applyBorder="1" applyAlignment="1" applyProtection="1">
      <alignment/>
      <protection/>
    </xf>
    <xf numFmtId="41" fontId="23" fillId="0" borderId="33" xfId="47" applyFont="1" applyBorder="1" applyAlignment="1" applyProtection="1">
      <alignment/>
      <protection/>
    </xf>
    <xf numFmtId="3" fontId="23" fillId="0" borderId="33" xfId="47" applyNumberFormat="1" applyFont="1" applyBorder="1" applyAlignment="1" applyProtection="1">
      <alignment/>
      <protection/>
    </xf>
    <xf numFmtId="0" fontId="0" fillId="0" borderId="13" xfId="54" applyFont="1" applyBorder="1" applyAlignment="1" applyProtection="1">
      <alignment horizontal="center" vertical="center" wrapText="1"/>
      <protection/>
    </xf>
    <xf numFmtId="0" fontId="0" fillId="0" borderId="13" xfId="54" applyFont="1" applyBorder="1" applyAlignment="1" applyProtection="1">
      <alignment horizontal="center" vertical="center"/>
      <protection/>
    </xf>
    <xf numFmtId="3" fontId="23" fillId="0" borderId="32" xfId="54" applyNumberFormat="1" applyFont="1" applyBorder="1" applyProtection="1">
      <alignment/>
      <protection/>
    </xf>
    <xf numFmtId="41" fontId="0" fillId="0" borderId="11" xfId="54" applyNumberFormat="1" applyFont="1" applyBorder="1" applyProtection="1">
      <alignment/>
      <protection/>
    </xf>
    <xf numFmtId="9" fontId="0" fillId="0" borderId="11" xfId="57" applyFont="1" applyFill="1" applyBorder="1" applyAlignment="1" applyProtection="1">
      <alignment/>
      <protection/>
    </xf>
    <xf numFmtId="3" fontId="23" fillId="34" borderId="33" xfId="54" applyNumberFormat="1" applyFont="1" applyFill="1" applyBorder="1" applyProtection="1">
      <alignment/>
      <protection/>
    </xf>
    <xf numFmtId="41" fontId="0" fillId="0" borderId="11" xfId="54" applyNumberFormat="1" applyFont="1" applyBorder="1" applyAlignment="1" applyProtection="1">
      <alignment horizontal="right"/>
      <protection/>
    </xf>
    <xf numFmtId="3" fontId="23" fillId="1" borderId="37" xfId="54" applyNumberFormat="1" applyFont="1" applyFill="1" applyBorder="1" applyProtection="1">
      <alignment/>
      <protection/>
    </xf>
    <xf numFmtId="9" fontId="0" fillId="0" borderId="11" xfId="57" applyFont="1" applyBorder="1" applyAlignment="1" applyProtection="1">
      <alignment/>
      <protection/>
    </xf>
    <xf numFmtId="0" fontId="0" fillId="0" borderId="15" xfId="54" applyFont="1" applyBorder="1" applyProtection="1">
      <alignment/>
      <protection/>
    </xf>
    <xf numFmtId="9" fontId="0" fillId="0" borderId="13" xfId="57" applyFont="1" applyBorder="1" applyAlignment="1" applyProtection="1">
      <alignment horizontal="centerContinuous"/>
      <protection/>
    </xf>
    <xf numFmtId="0" fontId="23" fillId="34" borderId="13" xfId="54" applyFont="1" applyFill="1" applyBorder="1" applyProtection="1">
      <alignment/>
      <protection/>
    </xf>
    <xf numFmtId="41" fontId="0" fillId="0" borderId="31" xfId="47" applyFont="1" applyBorder="1" applyAlignment="1" applyProtection="1">
      <alignment/>
      <protection/>
    </xf>
    <xf numFmtId="41" fontId="23" fillId="0" borderId="31" xfId="47" applyFont="1" applyBorder="1" applyAlignment="1" applyProtection="1">
      <alignment/>
      <protection/>
    </xf>
    <xf numFmtId="3" fontId="0" fillId="0" borderId="33" xfId="54" applyNumberFormat="1" applyFont="1" applyBorder="1" applyProtection="1">
      <alignment/>
      <protection/>
    </xf>
    <xf numFmtId="41" fontId="0" fillId="0" borderId="13" xfId="54" applyNumberFormat="1" applyFont="1" applyBorder="1" applyAlignment="1" applyProtection="1">
      <alignment horizontal="right"/>
      <protection/>
    </xf>
    <xf numFmtId="41" fontId="0" fillId="0" borderId="13" xfId="54" applyNumberFormat="1" applyFont="1" applyBorder="1" applyProtection="1">
      <alignment/>
      <protection/>
    </xf>
    <xf numFmtId="41" fontId="23" fillId="0" borderId="13" xfId="54" applyNumberFormat="1" applyFont="1" applyBorder="1" applyProtection="1">
      <alignment/>
      <protection/>
    </xf>
    <xf numFmtId="3" fontId="0" fillId="0" borderId="13" xfId="54" applyNumberFormat="1" applyFont="1" applyBorder="1" applyProtection="1">
      <alignment/>
      <protection/>
    </xf>
    <xf numFmtId="0" fontId="2" fillId="0" borderId="0" xfId="54" applyFont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 applyProtection="1">
      <alignment horizontal="center" vertical="top" wrapText="1"/>
      <protection/>
    </xf>
    <xf numFmtId="4" fontId="9" fillId="0" borderId="38" xfId="47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" fontId="9" fillId="0" borderId="13" xfId="47" applyNumberFormat="1" applyFont="1" applyFill="1" applyBorder="1" applyAlignment="1" applyProtection="1">
      <alignment/>
      <protection/>
    </xf>
    <xf numFmtId="4" fontId="9" fillId="0" borderId="17" xfId="47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1" fontId="9" fillId="33" borderId="39" xfId="47" applyFont="1" applyFill="1" applyBorder="1" applyAlignment="1" applyProtection="1">
      <alignment horizontal="center"/>
      <protection locked="0"/>
    </xf>
    <xf numFmtId="4" fontId="19" fillId="33" borderId="12" xfId="0" applyNumberFormat="1" applyFont="1" applyFill="1" applyBorder="1" applyAlignment="1" applyProtection="1">
      <alignment/>
      <protection locked="0"/>
    </xf>
    <xf numFmtId="41" fontId="9" fillId="33" borderId="40" xfId="47" applyFont="1" applyFill="1" applyBorder="1" applyAlignment="1" applyProtection="1">
      <alignment horizontal="center"/>
      <protection locked="0"/>
    </xf>
    <xf numFmtId="4" fontId="19" fillId="33" borderId="13" xfId="0" applyNumberFormat="1" applyFont="1" applyFill="1" applyBorder="1" applyAlignment="1" applyProtection="1">
      <alignment/>
      <protection locked="0"/>
    </xf>
    <xf numFmtId="41" fontId="9" fillId="33" borderId="41" xfId="47" applyFont="1" applyFill="1" applyBorder="1" applyAlignment="1" applyProtection="1">
      <alignment horizontal="center"/>
      <protection locked="0"/>
    </xf>
    <xf numFmtId="4" fontId="19" fillId="33" borderId="14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/>
    </xf>
    <xf numFmtId="0" fontId="11" fillId="33" borderId="39" xfId="47" applyNumberFormat="1" applyFont="1" applyFill="1" applyBorder="1" applyAlignment="1" applyProtection="1">
      <alignment horizontal="center" vertical="center"/>
      <protection locked="0"/>
    </xf>
    <xf numFmtId="41" fontId="11" fillId="33" borderId="12" xfId="47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15" fillId="33" borderId="40" xfId="0" applyNumberFormat="1" applyFont="1" applyFill="1" applyBorder="1" applyAlignment="1" applyProtection="1">
      <alignment horizontal="center" vertical="center"/>
      <protection locked="0"/>
    </xf>
    <xf numFmtId="0" fontId="15" fillId="33" borderId="42" xfId="0" applyFont="1" applyFill="1" applyBorder="1" applyAlignment="1" applyProtection="1">
      <alignment horizontal="center"/>
      <protection locked="0"/>
    </xf>
    <xf numFmtId="0" fontId="15" fillId="33" borderId="13" xfId="0" applyFont="1" applyFill="1" applyBorder="1" applyAlignment="1" applyProtection="1">
      <alignment horizontal="center"/>
      <protection locked="0"/>
    </xf>
    <xf numFmtId="41" fontId="15" fillId="33" borderId="13" xfId="47" applyFont="1" applyFill="1" applyBorder="1" applyAlignment="1" applyProtection="1">
      <alignment horizontal="center"/>
      <protection locked="0"/>
    </xf>
    <xf numFmtId="0" fontId="15" fillId="33" borderId="41" xfId="0" applyNumberFormat="1" applyFont="1" applyFill="1" applyBorder="1" applyAlignment="1" applyProtection="1">
      <alignment horizontal="center" vertical="center"/>
      <protection locked="0"/>
    </xf>
    <xf numFmtId="0" fontId="15" fillId="33" borderId="43" xfId="0" applyFont="1" applyFill="1" applyBorder="1" applyAlignment="1" applyProtection="1">
      <alignment horizontal="center"/>
      <protection locked="0"/>
    </xf>
    <xf numFmtId="0" fontId="15" fillId="33" borderId="14" xfId="0" applyFont="1" applyFill="1" applyBorder="1" applyAlignment="1" applyProtection="1">
      <alignment horizontal="center"/>
      <protection locked="0"/>
    </xf>
    <xf numFmtId="4" fontId="16" fillId="0" borderId="44" xfId="0" applyNumberFormat="1" applyFont="1" applyBorder="1" applyAlignment="1">
      <alignment/>
    </xf>
    <xf numFmtId="0" fontId="11" fillId="33" borderId="45" xfId="0" applyFont="1" applyFill="1" applyBorder="1" applyAlignment="1" applyProtection="1">
      <alignment horizontal="center"/>
      <protection locked="0"/>
    </xf>
    <xf numFmtId="0" fontId="0" fillId="0" borderId="21" xfId="54" applyFont="1" applyFill="1" applyBorder="1" applyAlignment="1" applyProtection="1">
      <alignment horizontal="centerContinuous"/>
      <protection/>
    </xf>
    <xf numFmtId="0" fontId="0" fillId="0" borderId="22" xfId="54" applyFont="1" applyFill="1" applyBorder="1" applyProtection="1">
      <alignment/>
      <protection/>
    </xf>
    <xf numFmtId="0" fontId="0" fillId="0" borderId="36" xfId="54" applyFont="1" applyFill="1" applyBorder="1" applyProtection="1">
      <alignment/>
      <protection/>
    </xf>
    <xf numFmtId="171" fontId="0" fillId="0" borderId="16" xfId="54" applyNumberFormat="1" applyFont="1" applyBorder="1" applyProtection="1">
      <alignment/>
      <protection/>
    </xf>
    <xf numFmtId="171" fontId="0" fillId="0" borderId="11" xfId="54" applyNumberFormat="1" applyFont="1" applyBorder="1" applyProtection="1">
      <alignment/>
      <protection/>
    </xf>
    <xf numFmtId="171" fontId="0" fillId="0" borderId="15" xfId="54" applyNumberFormat="1" applyFont="1" applyBorder="1" applyProtection="1">
      <alignment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0" fillId="0" borderId="24" xfId="54" applyNumberFormat="1" applyFont="1" applyFill="1" applyBorder="1" applyAlignment="1" applyProtection="1">
      <alignment horizontal="left"/>
      <protection/>
    </xf>
    <xf numFmtId="0" fontId="0" fillId="0" borderId="26" xfId="54" applyFont="1" applyFill="1" applyBorder="1" applyProtection="1">
      <alignment/>
      <protection/>
    </xf>
    <xf numFmtId="0" fontId="0" fillId="0" borderId="31" xfId="54" applyFont="1" applyFill="1" applyBorder="1" applyProtection="1">
      <alignment/>
      <protection/>
    </xf>
    <xf numFmtId="0" fontId="0" fillId="0" borderId="28" xfId="54" applyFont="1" applyFill="1" applyBorder="1" applyProtection="1">
      <alignment/>
      <protection/>
    </xf>
    <xf numFmtId="0" fontId="0" fillId="0" borderId="29" xfId="54" applyFont="1" applyFill="1" applyBorder="1" applyProtection="1">
      <alignment/>
      <protection/>
    </xf>
    <xf numFmtId="0" fontId="0" fillId="0" borderId="30" xfId="54" applyFont="1" applyFill="1" applyBorder="1" applyProtection="1">
      <alignment/>
      <protection/>
    </xf>
    <xf numFmtId="0" fontId="0" fillId="0" borderId="32" xfId="54" applyFont="1" applyFill="1" applyBorder="1" applyProtection="1">
      <alignment/>
      <protection/>
    </xf>
    <xf numFmtId="0" fontId="0" fillId="0" borderId="33" xfId="54" applyFont="1" applyFill="1" applyBorder="1" applyProtection="1">
      <alignment/>
      <protection/>
    </xf>
    <xf numFmtId="0" fontId="0" fillId="0" borderId="32" xfId="54" applyFont="1" applyFill="1" applyBorder="1" applyAlignment="1" applyProtection="1">
      <alignment horizontal="centerContinuous"/>
      <protection/>
    </xf>
    <xf numFmtId="0" fontId="0" fillId="0" borderId="33" xfId="54" applyFont="1" applyFill="1" applyBorder="1" applyAlignment="1" applyProtection="1">
      <alignment horizontal="centerContinuous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31" xfId="54" applyFont="1" applyFill="1" applyBorder="1" applyAlignment="1" applyProtection="1">
      <alignment horizontal="center" vertical="center"/>
      <protection/>
    </xf>
    <xf numFmtId="0" fontId="23" fillId="0" borderId="31" xfId="54" applyFont="1" applyFill="1" applyBorder="1" applyAlignment="1" applyProtection="1">
      <alignment horizontal="center" vertical="center"/>
      <protection/>
    </xf>
    <xf numFmtId="3" fontId="23" fillId="0" borderId="13" xfId="54" applyNumberFormat="1" applyFont="1" applyFill="1" applyBorder="1" applyProtection="1">
      <alignment/>
      <protection/>
    </xf>
    <xf numFmtId="0" fontId="0" fillId="0" borderId="32" xfId="54" applyFont="1" applyFill="1" applyBorder="1" applyAlignment="1" applyProtection="1">
      <alignment vertical="center"/>
      <protection/>
    </xf>
    <xf numFmtId="0" fontId="0" fillId="0" borderId="13" xfId="54" applyFont="1" applyFill="1" applyBorder="1" applyAlignment="1" applyProtection="1">
      <alignment horizontal="centerContinuous"/>
      <protection/>
    </xf>
    <xf numFmtId="171" fontId="0" fillId="0" borderId="31" xfId="54" applyNumberFormat="1" applyFont="1" applyFill="1" applyBorder="1" applyProtection="1">
      <alignment/>
      <protection/>
    </xf>
    <xf numFmtId="171" fontId="23" fillId="0" borderId="13" xfId="54" applyNumberFormat="1" applyFont="1" applyFill="1" applyBorder="1" applyProtection="1">
      <alignment/>
      <protection/>
    </xf>
    <xf numFmtId="0" fontId="23" fillId="0" borderId="13" xfId="54" applyFont="1" applyFill="1" applyBorder="1" applyProtection="1">
      <alignment/>
      <protection/>
    </xf>
    <xf numFmtId="171" fontId="3" fillId="0" borderId="33" xfId="54" applyNumberFormat="1" applyFill="1" applyBorder="1" applyProtection="1">
      <alignment/>
      <protection/>
    </xf>
    <xf numFmtId="171" fontId="25" fillId="0" borderId="32" xfId="54" applyNumberFormat="1" applyFont="1" applyFill="1" applyBorder="1" applyProtection="1">
      <alignment/>
      <protection/>
    </xf>
    <xf numFmtId="171" fontId="0" fillId="0" borderId="13" xfId="54" applyNumberFormat="1" applyFont="1" applyFill="1" applyBorder="1" applyProtection="1">
      <alignment/>
      <protection/>
    </xf>
    <xf numFmtId="0" fontId="0" fillId="0" borderId="13" xfId="54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 applyProtection="1">
      <alignment horizontal="center" vertical="center"/>
      <protection/>
    </xf>
    <xf numFmtId="3" fontId="23" fillId="0" borderId="32" xfId="54" applyNumberFormat="1" applyFont="1" applyFill="1" applyBorder="1" applyProtection="1">
      <alignment/>
      <protection/>
    </xf>
    <xf numFmtId="41" fontId="0" fillId="0" borderId="11" xfId="54" applyNumberFormat="1" applyFont="1" applyFill="1" applyBorder="1" applyProtection="1">
      <alignment/>
      <protection/>
    </xf>
    <xf numFmtId="3" fontId="23" fillId="0" borderId="33" xfId="54" applyNumberFormat="1" applyFont="1" applyFill="1" applyBorder="1" applyProtection="1">
      <alignment/>
      <protection/>
    </xf>
    <xf numFmtId="41" fontId="0" fillId="0" borderId="11" xfId="54" applyNumberFormat="1" applyFont="1" applyFill="1" applyBorder="1" applyAlignment="1" applyProtection="1">
      <alignment horizontal="right"/>
      <protection/>
    </xf>
    <xf numFmtId="0" fontId="0" fillId="0" borderId="15" xfId="54" applyFont="1" applyFill="1" applyBorder="1" applyProtection="1">
      <alignment/>
      <protection/>
    </xf>
    <xf numFmtId="0" fontId="23" fillId="0" borderId="13" xfId="54" applyFont="1" applyFill="1" applyBorder="1" applyProtection="1">
      <alignment/>
      <protection/>
    </xf>
    <xf numFmtId="41" fontId="0" fillId="0" borderId="0" xfId="54" applyNumberFormat="1" applyFont="1" applyProtection="1">
      <alignment/>
      <protection/>
    </xf>
    <xf numFmtId="0" fontId="0" fillId="0" borderId="46" xfId="54" applyFont="1" applyFill="1" applyBorder="1" applyProtection="1">
      <alignment/>
      <protection/>
    </xf>
    <xf numFmtId="0" fontId="0" fillId="0" borderId="47" xfId="54" applyFont="1" applyFill="1" applyBorder="1" applyProtection="1">
      <alignment/>
      <protection/>
    </xf>
    <xf numFmtId="0" fontId="0" fillId="0" borderId="48" xfId="54" applyFont="1" applyFill="1" applyBorder="1" applyProtection="1">
      <alignment/>
      <protection/>
    </xf>
    <xf numFmtId="0" fontId="0" fillId="0" borderId="49" xfId="54" applyFont="1" applyFill="1" applyBorder="1" applyProtection="1">
      <alignment/>
      <protection/>
    </xf>
    <xf numFmtId="0" fontId="0" fillId="0" borderId="50" xfId="54" applyFont="1" applyFill="1" applyBorder="1" applyProtection="1">
      <alignment/>
      <protection/>
    </xf>
    <xf numFmtId="0" fontId="0" fillId="0" borderId="51" xfId="54" applyFont="1" applyFill="1" applyBorder="1" applyProtection="1">
      <alignment/>
      <protection/>
    </xf>
    <xf numFmtId="0" fontId="0" fillId="0" borderId="52" xfId="54" applyFont="1" applyFill="1" applyBorder="1" applyProtection="1">
      <alignment/>
      <protection/>
    </xf>
    <xf numFmtId="0" fontId="2" fillId="0" borderId="53" xfId="54" applyFont="1" applyFill="1" applyBorder="1" applyProtection="1">
      <alignment/>
      <protection/>
    </xf>
    <xf numFmtId="0" fontId="0" fillId="0" borderId="53" xfId="54" applyFont="1" applyFill="1" applyBorder="1" applyAlignment="1" applyProtection="1">
      <alignment horizontal="centerContinuous"/>
      <protection/>
    </xf>
    <xf numFmtId="0" fontId="0" fillId="0" borderId="52" xfId="54" applyFont="1" applyFill="1" applyBorder="1" applyAlignment="1" applyProtection="1">
      <alignment horizontal="center" vertical="center"/>
      <protection/>
    </xf>
    <xf numFmtId="0" fontId="2" fillId="0" borderId="53" xfId="54" applyFont="1" applyFill="1" applyBorder="1" applyAlignment="1" applyProtection="1">
      <alignment vertical="center"/>
      <protection/>
    </xf>
    <xf numFmtId="0" fontId="0" fillId="0" borderId="47" xfId="54" applyFont="1" applyFill="1" applyBorder="1" applyProtection="1">
      <alignment/>
      <protection/>
    </xf>
    <xf numFmtId="3" fontId="0" fillId="0" borderId="19" xfId="54" applyNumberFormat="1" applyFont="1" applyFill="1" applyBorder="1" applyProtection="1">
      <alignment/>
      <protection/>
    </xf>
    <xf numFmtId="0" fontId="2" fillId="0" borderId="53" xfId="54" applyFont="1" applyFill="1" applyBorder="1" applyAlignment="1" applyProtection="1">
      <alignment vertical="center"/>
      <protection/>
    </xf>
    <xf numFmtId="0" fontId="0" fillId="0" borderId="53" xfId="54" applyFont="1" applyFill="1" applyBorder="1" applyProtection="1">
      <alignment/>
      <protection/>
    </xf>
    <xf numFmtId="0" fontId="0" fillId="0" borderId="48" xfId="54" applyFont="1" applyFill="1" applyBorder="1" applyAlignment="1" applyProtection="1">
      <alignment horizontal="left"/>
      <protection/>
    </xf>
    <xf numFmtId="0" fontId="0" fillId="0" borderId="54" xfId="54" applyFont="1" applyBorder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>
      <alignment horizontal="left" vertical="center"/>
    </xf>
    <xf numFmtId="0" fontId="0" fillId="0" borderId="55" xfId="54" applyFont="1" applyFill="1" applyBorder="1" applyProtection="1">
      <alignment/>
      <protection hidden="1"/>
    </xf>
    <xf numFmtId="0" fontId="0" fillId="0" borderId="35" xfId="54" applyFont="1" applyFill="1" applyBorder="1" applyProtection="1">
      <alignment/>
      <protection hidden="1"/>
    </xf>
    <xf numFmtId="3" fontId="0" fillId="0" borderId="11" xfId="54" applyNumberFormat="1" applyFont="1" applyFill="1" applyBorder="1" applyProtection="1">
      <alignment/>
      <protection hidden="1"/>
    </xf>
    <xf numFmtId="37" fontId="0" fillId="0" borderId="56" xfId="54" applyNumberFormat="1" applyFont="1" applyFill="1" applyBorder="1" applyProtection="1">
      <alignment/>
      <protection hidden="1"/>
    </xf>
    <xf numFmtId="171" fontId="0" fillId="0" borderId="36" xfId="54" applyNumberFormat="1" applyFont="1" applyFill="1" applyBorder="1" applyProtection="1">
      <alignment/>
      <protection hidden="1"/>
    </xf>
    <xf numFmtId="0" fontId="0" fillId="0" borderId="26" xfId="54" applyFont="1" applyFill="1" applyBorder="1" applyProtection="1">
      <alignment/>
      <protection hidden="1"/>
    </xf>
    <xf numFmtId="0" fontId="0" fillId="0" borderId="13" xfId="54" applyFont="1" applyFill="1" applyBorder="1" applyProtection="1">
      <alignment/>
      <protection hidden="1"/>
    </xf>
    <xf numFmtId="9" fontId="0" fillId="0" borderId="11" xfId="57" applyFont="1" applyFill="1" applyBorder="1" applyAlignment="1" applyProtection="1">
      <alignment/>
      <protection hidden="1"/>
    </xf>
    <xf numFmtId="171" fontId="0" fillId="0" borderId="16" xfId="54" applyNumberFormat="1" applyFont="1" applyFill="1" applyBorder="1" applyProtection="1">
      <alignment/>
      <protection hidden="1"/>
    </xf>
    <xf numFmtId="171" fontId="0" fillId="0" borderId="11" xfId="54" applyNumberFormat="1" applyFont="1" applyFill="1" applyBorder="1" applyProtection="1">
      <alignment/>
      <protection hidden="1"/>
    </xf>
    <xf numFmtId="0" fontId="0" fillId="0" borderId="15" xfId="54" applyFont="1" applyFill="1" applyBorder="1" applyProtection="1">
      <alignment/>
      <protection hidden="1"/>
    </xf>
    <xf numFmtId="171" fontId="0" fillId="0" borderId="15" xfId="54" applyNumberFormat="1" applyFont="1" applyFill="1" applyBorder="1" applyProtection="1">
      <alignment/>
      <protection hidden="1"/>
    </xf>
    <xf numFmtId="41" fontId="0" fillId="0" borderId="13" xfId="54" applyNumberFormat="1" applyFont="1" applyFill="1" applyBorder="1" applyProtection="1">
      <alignment/>
      <protection hidden="1"/>
    </xf>
    <xf numFmtId="171" fontId="0" fillId="0" borderId="31" xfId="54" applyNumberFormat="1" applyFont="1" applyFill="1" applyBorder="1" applyProtection="1">
      <alignment/>
      <protection hidden="1"/>
    </xf>
    <xf numFmtId="0" fontId="0" fillId="0" borderId="32" xfId="54" applyFont="1" applyFill="1" applyBorder="1" applyProtection="1">
      <alignment/>
      <protection hidden="1"/>
    </xf>
    <xf numFmtId="3" fontId="0" fillId="0" borderId="13" xfId="54" applyNumberFormat="1" applyFont="1" applyFill="1" applyBorder="1" applyProtection="1">
      <alignment/>
      <protection hidden="1"/>
    </xf>
    <xf numFmtId="41" fontId="0" fillId="0" borderId="33" xfId="47" applyFont="1" applyFill="1" applyBorder="1" applyAlignment="1" applyProtection="1">
      <alignment/>
      <protection hidden="1"/>
    </xf>
    <xf numFmtId="0" fontId="0" fillId="0" borderId="33" xfId="54" applyFont="1" applyFill="1" applyBorder="1" applyAlignment="1" applyProtection="1">
      <alignment horizontal="centerContinuous"/>
      <protection hidden="1"/>
    </xf>
    <xf numFmtId="0" fontId="0" fillId="0" borderId="28" xfId="54" applyFont="1" applyFill="1" applyBorder="1" applyProtection="1">
      <alignment/>
      <protection hidden="1"/>
    </xf>
    <xf numFmtId="171" fontId="0" fillId="0" borderId="13" xfId="54" applyNumberFormat="1" applyFont="1" applyFill="1" applyBorder="1" applyProtection="1">
      <alignment/>
      <protection hidden="1"/>
    </xf>
    <xf numFmtId="0" fontId="2" fillId="33" borderId="26" xfId="0" applyFont="1" applyFill="1" applyBorder="1" applyAlignment="1" applyProtection="1">
      <alignment horizontal="left"/>
      <protection locked="0"/>
    </xf>
    <xf numFmtId="0" fontId="28" fillId="0" borderId="53" xfId="54" applyFont="1" applyFill="1" applyBorder="1" applyProtection="1">
      <alignment/>
      <protection/>
    </xf>
    <xf numFmtId="0" fontId="28" fillId="0" borderId="32" xfId="54" applyFont="1" applyFill="1" applyBorder="1" applyProtection="1">
      <alignment/>
      <protection/>
    </xf>
    <xf numFmtId="0" fontId="28" fillId="0" borderId="33" xfId="54" applyFont="1" applyFill="1" applyBorder="1" applyProtection="1">
      <alignment/>
      <protection hidden="1"/>
    </xf>
    <xf numFmtId="0" fontId="18" fillId="35" borderId="57" xfId="0" applyFont="1" applyFill="1" applyBorder="1" applyAlignment="1" applyProtection="1">
      <alignment horizontal="center" vertical="center" wrapText="1"/>
      <protection/>
    </xf>
    <xf numFmtId="4" fontId="18" fillId="35" borderId="57" xfId="0" applyNumberFormat="1" applyFont="1" applyFill="1" applyBorder="1" applyAlignment="1" applyProtection="1">
      <alignment horizontal="center" vertical="center" wrapText="1"/>
      <protection/>
    </xf>
    <xf numFmtId="0" fontId="18" fillId="35" borderId="58" xfId="0" applyFont="1" applyFill="1" applyBorder="1" applyAlignment="1" applyProtection="1">
      <alignment horizontal="center" vertical="center" wrapText="1"/>
      <protection/>
    </xf>
    <xf numFmtId="0" fontId="18" fillId="35" borderId="59" xfId="0" applyFont="1" applyFill="1" applyBorder="1" applyAlignment="1" applyProtection="1">
      <alignment horizontal="center" vertical="center" wrapText="1"/>
      <protection/>
    </xf>
    <xf numFmtId="2" fontId="13" fillId="35" borderId="60" xfId="0" applyNumberFormat="1" applyFont="1" applyFill="1" applyBorder="1" applyAlignment="1">
      <alignment horizontal="center" vertical="center" wrapText="1"/>
    </xf>
    <xf numFmtId="2" fontId="13" fillId="35" borderId="61" xfId="0" applyNumberFormat="1" applyFont="1" applyFill="1" applyBorder="1" applyAlignment="1">
      <alignment horizontal="center" vertical="center" wrapText="1"/>
    </xf>
    <xf numFmtId="2" fontId="13" fillId="35" borderId="62" xfId="0" applyNumberFormat="1" applyFont="1" applyFill="1" applyBorder="1" applyAlignment="1">
      <alignment horizontal="center" vertical="center" wrapText="1"/>
    </xf>
    <xf numFmtId="0" fontId="0" fillId="0" borderId="0" xfId="54" applyFont="1" applyProtection="1">
      <alignment/>
      <protection hidden="1" locked="0"/>
    </xf>
    <xf numFmtId="0" fontId="0" fillId="0" borderId="21" xfId="54" applyFont="1" applyBorder="1" applyProtection="1">
      <alignment/>
      <protection hidden="1" locked="0"/>
    </xf>
    <xf numFmtId="0" fontId="0" fillId="0" borderId="22" xfId="54" applyFont="1" applyBorder="1" applyProtection="1">
      <alignment/>
      <protection hidden="1" locked="0"/>
    </xf>
    <xf numFmtId="0" fontId="2" fillId="0" borderId="23" xfId="54" applyFont="1" applyBorder="1" applyAlignment="1" applyProtection="1">
      <alignment horizontal="left"/>
      <protection hidden="1" locked="0"/>
    </xf>
    <xf numFmtId="0" fontId="0" fillId="0" borderId="24" xfId="54" applyNumberFormat="1" applyFont="1" applyBorder="1" applyAlignment="1" applyProtection="1">
      <alignment horizontal="left"/>
      <protection hidden="1" locked="0"/>
    </xf>
    <xf numFmtId="177" fontId="0" fillId="0" borderId="26" xfId="54" applyNumberFormat="1" applyFont="1" applyBorder="1" applyAlignment="1" applyProtection="1">
      <alignment horizontal="center"/>
      <protection hidden="1" locked="0"/>
    </xf>
    <xf numFmtId="0" fontId="0" fillId="0" borderId="26" xfId="54" applyFont="1" applyBorder="1" applyProtection="1">
      <alignment/>
      <protection hidden="1" locked="0"/>
    </xf>
    <xf numFmtId="0" fontId="0" fillId="0" borderId="28" xfId="54" applyFont="1" applyBorder="1" applyProtection="1">
      <alignment/>
      <protection hidden="1" locked="0"/>
    </xf>
    <xf numFmtId="0" fontId="0" fillId="0" borderId="29" xfId="54" applyFont="1" applyBorder="1" applyProtection="1">
      <alignment/>
      <protection hidden="1" locked="0"/>
    </xf>
    <xf numFmtId="0" fontId="0" fillId="0" borderId="0" xfId="54" applyFont="1" applyBorder="1" applyProtection="1">
      <alignment/>
      <protection hidden="1" locked="0"/>
    </xf>
    <xf numFmtId="0" fontId="0" fillId="0" borderId="30" xfId="54" applyFont="1" applyBorder="1" applyProtection="1">
      <alignment/>
      <protection hidden="1" locked="0"/>
    </xf>
    <xf numFmtId="0" fontId="0" fillId="0" borderId="31" xfId="54" applyFont="1" applyBorder="1" applyProtection="1">
      <alignment/>
      <protection hidden="1" locked="0"/>
    </xf>
    <xf numFmtId="0" fontId="2" fillId="33" borderId="26" xfId="0" applyFont="1" applyFill="1" applyBorder="1" applyAlignment="1" applyProtection="1">
      <alignment horizontal="left"/>
      <protection hidden="1" locked="0"/>
    </xf>
    <xf numFmtId="0" fontId="28" fillId="0" borderId="52" xfId="0" applyFont="1" applyFill="1" applyBorder="1" applyAlignment="1" applyProtection="1">
      <alignment horizontal="center"/>
      <protection hidden="1" locked="0"/>
    </xf>
    <xf numFmtId="0" fontId="0" fillId="0" borderId="32" xfId="54" applyFont="1" applyBorder="1" applyProtection="1">
      <alignment/>
      <protection hidden="1" locked="0"/>
    </xf>
    <xf numFmtId="0" fontId="0" fillId="0" borderId="33" xfId="54" applyFont="1" applyBorder="1" applyProtection="1">
      <alignment/>
      <protection hidden="1" locked="0"/>
    </xf>
    <xf numFmtId="0" fontId="0" fillId="0" borderId="34" xfId="54" applyFont="1" applyBorder="1" applyAlignment="1" applyProtection="1">
      <alignment horizontal="center" vertical="center"/>
      <protection hidden="1" locked="0"/>
    </xf>
    <xf numFmtId="0" fontId="0" fillId="0" borderId="32" xfId="54" applyFont="1" applyBorder="1" applyAlignment="1" applyProtection="1">
      <alignment horizontal="centerContinuous"/>
      <protection hidden="1" locked="0"/>
    </xf>
    <xf numFmtId="0" fontId="0" fillId="0" borderId="33" xfId="54" applyFont="1" applyBorder="1" applyAlignment="1" applyProtection="1">
      <alignment horizontal="centerContinuous"/>
      <protection hidden="1" locked="0"/>
    </xf>
    <xf numFmtId="0" fontId="0" fillId="0" borderId="15" xfId="54" applyFont="1" applyBorder="1" applyAlignment="1" applyProtection="1">
      <alignment horizontal="center" vertical="center"/>
      <protection hidden="1" locked="0"/>
    </xf>
    <xf numFmtId="0" fontId="23" fillId="0" borderId="31" xfId="54" applyFont="1" applyBorder="1" applyAlignment="1" applyProtection="1">
      <alignment horizontal="center" vertical="center"/>
      <protection hidden="1" locked="0"/>
    </xf>
    <xf numFmtId="0" fontId="0" fillId="0" borderId="35" xfId="54" applyFont="1" applyBorder="1" applyProtection="1">
      <alignment/>
      <protection hidden="1" locked="0"/>
    </xf>
    <xf numFmtId="0" fontId="0" fillId="0" borderId="32" xfId="54" applyFont="1" applyBorder="1" applyAlignment="1" applyProtection="1">
      <alignment vertical="center"/>
      <protection hidden="1" locked="0"/>
    </xf>
    <xf numFmtId="0" fontId="0" fillId="1" borderId="13" xfId="54" applyFont="1" applyFill="1" applyBorder="1" applyAlignment="1" applyProtection="1">
      <alignment vertical="center"/>
      <protection hidden="1" locked="0"/>
    </xf>
    <xf numFmtId="0" fontId="0" fillId="0" borderId="13" xfId="54" applyFont="1" applyBorder="1" applyProtection="1">
      <alignment/>
      <protection hidden="1" locked="0"/>
    </xf>
    <xf numFmtId="0" fontId="0" fillId="0" borderId="13" xfId="54" applyFont="1" applyBorder="1" applyAlignment="1" applyProtection="1">
      <alignment horizontal="centerContinuous"/>
      <protection hidden="1" locked="0"/>
    </xf>
    <xf numFmtId="171" fontId="0" fillId="0" borderId="31" xfId="54" applyNumberFormat="1" applyFont="1" applyBorder="1" applyProtection="1">
      <alignment/>
      <protection hidden="1" locked="0"/>
    </xf>
    <xf numFmtId="171" fontId="23" fillId="0" borderId="0" xfId="54" applyNumberFormat="1" applyFont="1" applyBorder="1" applyProtection="1">
      <alignment/>
      <protection hidden="1" locked="0"/>
    </xf>
    <xf numFmtId="0" fontId="23" fillId="1" borderId="13" xfId="54" applyFont="1" applyFill="1" applyBorder="1" applyProtection="1">
      <alignment/>
      <protection hidden="1" locked="0"/>
    </xf>
    <xf numFmtId="0" fontId="3" fillId="0" borderId="13" xfId="54" applyFill="1" applyBorder="1" applyAlignment="1" applyProtection="1">
      <alignment/>
      <protection hidden="1" locked="0"/>
    </xf>
    <xf numFmtId="0" fontId="3" fillId="0" borderId="13" xfId="54" applyFont="1" applyFill="1" applyBorder="1" applyAlignment="1" applyProtection="1">
      <alignment/>
      <protection hidden="1" locked="0"/>
    </xf>
    <xf numFmtId="171" fontId="3" fillId="0" borderId="33" xfId="54" applyNumberFormat="1" applyBorder="1" applyProtection="1">
      <alignment/>
      <protection hidden="1" locked="0"/>
    </xf>
    <xf numFmtId="171" fontId="25" fillId="0" borderId="32" xfId="54" applyNumberFormat="1" applyFont="1" applyBorder="1" applyProtection="1">
      <alignment/>
      <protection hidden="1" locked="0"/>
    </xf>
    <xf numFmtId="171" fontId="0" fillId="0" borderId="0" xfId="54" applyNumberFormat="1" applyFont="1" applyBorder="1" applyAlignment="1" applyProtection="1">
      <alignment vertical="center"/>
      <protection hidden="1" locked="0"/>
    </xf>
    <xf numFmtId="9" fontId="0" fillId="0" borderId="13" xfId="57" applyFont="1" applyBorder="1" applyAlignment="1" applyProtection="1">
      <alignment horizontal="centerContinuous"/>
      <protection hidden="1" locked="0"/>
    </xf>
    <xf numFmtId="0" fontId="23" fillId="34" borderId="13" xfId="54" applyFont="1" applyFill="1" applyBorder="1" applyProtection="1">
      <alignment/>
      <protection hidden="1" locked="0"/>
    </xf>
    <xf numFmtId="41" fontId="0" fillId="0" borderId="13" xfId="54" applyNumberFormat="1" applyFont="1" applyBorder="1" applyAlignment="1" applyProtection="1">
      <alignment horizontal="right"/>
      <protection hidden="1" locked="0"/>
    </xf>
    <xf numFmtId="3" fontId="0" fillId="0" borderId="13" xfId="54" applyNumberFormat="1" applyFont="1" applyBorder="1" applyProtection="1">
      <alignment/>
      <protection hidden="1" locked="0"/>
    </xf>
    <xf numFmtId="0" fontId="2" fillId="0" borderId="0" xfId="54" applyFont="1" applyProtection="1">
      <alignment/>
      <protection hidden="1" locked="0"/>
    </xf>
    <xf numFmtId="3" fontId="28" fillId="0" borderId="13" xfId="54" applyNumberFormat="1" applyFont="1" applyFill="1" applyBorder="1" applyProtection="1">
      <alignment/>
      <protection hidden="1"/>
    </xf>
    <xf numFmtId="3" fontId="23" fillId="1" borderId="30" xfId="54" applyNumberFormat="1" applyFont="1" applyFill="1" applyBorder="1" applyProtection="1">
      <alignment/>
      <protection/>
    </xf>
    <xf numFmtId="0" fontId="0" fillId="0" borderId="50" xfId="54" applyFont="1" applyBorder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21" fillId="0" borderId="59" xfId="0" applyFont="1" applyBorder="1" applyAlignment="1" applyProtection="1">
      <alignment/>
      <protection/>
    </xf>
    <xf numFmtId="0" fontId="0" fillId="33" borderId="13" xfId="54" applyFont="1" applyFill="1" applyBorder="1" applyAlignment="1" applyProtection="1">
      <alignment wrapText="1"/>
      <protection locked="0"/>
    </xf>
    <xf numFmtId="14" fontId="0" fillId="0" borderId="13" xfId="54" applyNumberFormat="1" applyFont="1" applyBorder="1" applyAlignment="1" applyProtection="1">
      <alignment horizontal="centerContinuous"/>
      <protection/>
    </xf>
    <xf numFmtId="14" fontId="0" fillId="0" borderId="13" xfId="54" applyNumberFormat="1" applyFont="1" applyBorder="1" applyAlignment="1" applyProtection="1">
      <alignment horizontal="center"/>
      <protection/>
    </xf>
    <xf numFmtId="3" fontId="23" fillId="1" borderId="63" xfId="54" applyNumberFormat="1" applyFont="1" applyFill="1" applyBorder="1" applyProtection="1">
      <alignment/>
      <protection/>
    </xf>
    <xf numFmtId="0" fontId="4" fillId="0" borderId="64" xfId="54" applyFont="1" applyFill="1" applyBorder="1" applyAlignment="1" applyProtection="1">
      <alignment horizontal="centerContinuous" vertical="center" wrapText="1"/>
      <protection/>
    </xf>
    <xf numFmtId="0" fontId="4" fillId="0" borderId="65" xfId="54" applyFont="1" applyFill="1" applyBorder="1" applyAlignment="1" applyProtection="1">
      <alignment horizontal="centerContinuous" vertical="center" wrapText="1"/>
      <protection/>
    </xf>
    <xf numFmtId="0" fontId="2" fillId="0" borderId="45" xfId="54" applyFont="1" applyFill="1" applyBorder="1" applyAlignment="1" applyProtection="1">
      <alignment horizontal="center" vertical="center"/>
      <protection/>
    </xf>
    <xf numFmtId="0" fontId="2" fillId="0" borderId="65" xfId="54" applyFont="1" applyFill="1" applyBorder="1" applyAlignment="1" applyProtection="1">
      <alignment horizontal="center" vertical="center"/>
      <protection/>
    </xf>
    <xf numFmtId="0" fontId="0" fillId="0" borderId="45" xfId="54" applyFont="1" applyFill="1" applyBorder="1" applyAlignment="1" applyProtection="1">
      <alignment horizontal="center" vertical="center"/>
      <protection/>
    </xf>
    <xf numFmtId="0" fontId="0" fillId="0" borderId="65" xfId="54" applyFont="1" applyFill="1" applyBorder="1" applyAlignment="1" applyProtection="1">
      <alignment horizontal="center" vertical="center"/>
      <protection/>
    </xf>
    <xf numFmtId="0" fontId="0" fillId="0" borderId="66" xfId="54" applyFont="1" applyFill="1" applyBorder="1" applyAlignment="1" applyProtection="1">
      <alignment horizontal="center" vertical="center"/>
      <protection/>
    </xf>
    <xf numFmtId="0" fontId="0" fillId="0" borderId="66" xfId="54" applyFont="1" applyFill="1" applyBorder="1" applyAlignment="1" applyProtection="1">
      <alignment horizontal="center" vertical="center" wrapText="1"/>
      <protection/>
    </xf>
    <xf numFmtId="0" fontId="0" fillId="0" borderId="67" xfId="54" applyFont="1" applyFill="1" applyBorder="1" applyAlignment="1" applyProtection="1">
      <alignment horizontal="center" vertical="center"/>
      <protection/>
    </xf>
    <xf numFmtId="0" fontId="0" fillId="0" borderId="68" xfId="54" applyFont="1" applyFill="1" applyBorder="1" applyProtection="1">
      <alignment/>
      <protection hidden="1"/>
    </xf>
    <xf numFmtId="174" fontId="0" fillId="0" borderId="19" xfId="54" applyNumberFormat="1" applyFont="1" applyFill="1" applyBorder="1" applyProtection="1">
      <alignment/>
      <protection/>
    </xf>
    <xf numFmtId="0" fontId="0" fillId="0" borderId="69" xfId="54" applyFont="1" applyFill="1" applyBorder="1" applyProtection="1">
      <alignment/>
      <protection/>
    </xf>
    <xf numFmtId="0" fontId="0" fillId="0" borderId="54" xfId="54" applyFont="1" applyFill="1" applyBorder="1" applyProtection="1">
      <alignment/>
      <protection/>
    </xf>
    <xf numFmtId="0" fontId="0" fillId="0" borderId="47" xfId="54" applyFont="1" applyFill="1" applyBorder="1" applyAlignment="1" applyProtection="1">
      <alignment horizontal="left"/>
      <protection/>
    </xf>
    <xf numFmtId="0" fontId="0" fillId="0" borderId="19" xfId="54" applyFont="1" applyFill="1" applyBorder="1" applyProtection="1">
      <alignment/>
      <protection/>
    </xf>
    <xf numFmtId="41" fontId="0" fillId="0" borderId="52" xfId="47" applyFont="1" applyFill="1" applyBorder="1" applyAlignment="1" applyProtection="1">
      <alignment/>
      <protection/>
    </xf>
    <xf numFmtId="41" fontId="0" fillId="0" borderId="19" xfId="54" applyNumberFormat="1" applyFont="1" applyFill="1" applyBorder="1" applyProtection="1">
      <alignment/>
      <protection/>
    </xf>
    <xf numFmtId="0" fontId="0" fillId="0" borderId="53" xfId="54" applyFont="1" applyFill="1" applyBorder="1" applyAlignment="1" applyProtection="1">
      <alignment horizontal="left"/>
      <protection/>
    </xf>
    <xf numFmtId="0" fontId="2" fillId="0" borderId="70" xfId="54" applyFont="1" applyFill="1" applyBorder="1" applyProtection="1">
      <alignment/>
      <protection/>
    </xf>
    <xf numFmtId="0" fontId="2" fillId="0" borderId="71" xfId="54" applyFont="1" applyFill="1" applyBorder="1" applyProtection="1">
      <alignment/>
      <protection/>
    </xf>
    <xf numFmtId="0" fontId="2" fillId="0" borderId="71" xfId="54" applyFont="1" applyFill="1" applyBorder="1" applyProtection="1">
      <alignment/>
      <protection hidden="1"/>
    </xf>
    <xf numFmtId="41" fontId="2" fillId="0" borderId="14" xfId="54" applyNumberFormat="1" applyFont="1" applyFill="1" applyBorder="1" applyProtection="1">
      <alignment/>
      <protection hidden="1"/>
    </xf>
    <xf numFmtId="41" fontId="24" fillId="0" borderId="14" xfId="54" applyNumberFormat="1" applyFont="1" applyFill="1" applyBorder="1" applyProtection="1">
      <alignment/>
      <protection/>
    </xf>
    <xf numFmtId="41" fontId="2" fillId="0" borderId="20" xfId="54" applyNumberFormat="1" applyFont="1" applyFill="1" applyBorder="1" applyProtection="1">
      <alignment/>
      <protection/>
    </xf>
    <xf numFmtId="171" fontId="23" fillId="0" borderId="36" xfId="54" applyNumberFormat="1" applyFont="1" applyFill="1" applyBorder="1" applyProtection="1">
      <alignment/>
      <protection hidden="1"/>
    </xf>
    <xf numFmtId="0" fontId="2" fillId="0" borderId="26" xfId="0" applyFont="1" applyFill="1" applyBorder="1" applyAlignment="1" applyProtection="1">
      <alignment/>
      <protection/>
    </xf>
    <xf numFmtId="174" fontId="23" fillId="33" borderId="13" xfId="47" applyNumberFormat="1" applyFont="1" applyFill="1" applyBorder="1" applyAlignment="1" applyProtection="1">
      <alignment/>
      <protection locked="0"/>
    </xf>
    <xf numFmtId="171" fontId="23" fillId="33" borderId="13" xfId="54" applyNumberFormat="1" applyFont="1" applyFill="1" applyBorder="1" applyProtection="1">
      <alignment/>
      <protection locked="0"/>
    </xf>
    <xf numFmtId="3" fontId="31" fillId="0" borderId="19" xfId="54" applyNumberFormat="1" applyFont="1" applyFill="1" applyBorder="1" applyProtection="1">
      <alignment/>
      <protection hidden="1"/>
    </xf>
    <xf numFmtId="0" fontId="8" fillId="0" borderId="0" xfId="0" applyFont="1" applyAlignment="1" applyProtection="1">
      <alignment/>
      <protection/>
    </xf>
    <xf numFmtId="0" fontId="32" fillId="0" borderId="29" xfId="0" applyFont="1" applyBorder="1" applyAlignment="1" applyProtection="1">
      <alignment horizontal="left" wrapText="1"/>
      <protection/>
    </xf>
    <xf numFmtId="41" fontId="8" fillId="0" borderId="12" xfId="0" applyNumberFormat="1" applyFont="1" applyBorder="1" applyAlignment="1" applyProtection="1">
      <alignment horizontal="center"/>
      <protection hidden="1"/>
    </xf>
    <xf numFmtId="175" fontId="8" fillId="36" borderId="12" xfId="0" applyNumberFormat="1" applyFont="1" applyFill="1" applyBorder="1" applyAlignment="1" applyProtection="1">
      <alignment horizontal="right"/>
      <protection hidden="1"/>
    </xf>
    <xf numFmtId="0" fontId="8" fillId="0" borderId="72" xfId="0" applyFont="1" applyBorder="1" applyAlignment="1" applyProtection="1">
      <alignment/>
      <protection/>
    </xf>
    <xf numFmtId="175" fontId="8" fillId="36" borderId="13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 hidden="1"/>
    </xf>
    <xf numFmtId="0" fontId="34" fillId="0" borderId="10" xfId="0" applyFont="1" applyBorder="1" applyAlignment="1" applyProtection="1">
      <alignment horizontal="center"/>
      <protection/>
    </xf>
    <xf numFmtId="3" fontId="34" fillId="0" borderId="10" xfId="0" applyNumberFormat="1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 horizontal="right"/>
      <protection hidden="1"/>
    </xf>
    <xf numFmtId="0" fontId="8" fillId="33" borderId="67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hidden="1"/>
    </xf>
    <xf numFmtId="0" fontId="8" fillId="0" borderId="19" xfId="0" applyNumberFormat="1" applyFont="1" applyFill="1" applyBorder="1" applyAlignment="1" applyProtection="1">
      <alignment horizontal="center"/>
      <protection hidden="1"/>
    </xf>
    <xf numFmtId="10" fontId="0" fillId="33" borderId="11" xfId="57" applyNumberFormat="1" applyFont="1" applyFill="1" applyBorder="1" applyAlignment="1" applyProtection="1">
      <alignment/>
      <protection locked="0"/>
    </xf>
    <xf numFmtId="4" fontId="0" fillId="0" borderId="11" xfId="54" applyNumberFormat="1" applyFont="1" applyFill="1" applyBorder="1" applyProtection="1">
      <alignment/>
      <protection hidden="1"/>
    </xf>
    <xf numFmtId="3" fontId="23" fillId="0" borderId="33" xfId="54" applyNumberFormat="1" applyFont="1" applyFill="1" applyBorder="1" applyProtection="1">
      <alignment/>
      <protection/>
    </xf>
    <xf numFmtId="0" fontId="23" fillId="0" borderId="13" xfId="54" applyFont="1" applyFill="1" applyBorder="1" applyProtection="1">
      <alignment/>
      <protection/>
    </xf>
    <xf numFmtId="3" fontId="23" fillId="0" borderId="11" xfId="54" applyNumberFormat="1" applyFont="1" applyFill="1" applyBorder="1" applyProtection="1">
      <alignment/>
      <protection hidden="1"/>
    </xf>
    <xf numFmtId="3" fontId="0" fillId="0" borderId="73" xfId="54" applyNumberFormat="1" applyFont="1" applyFill="1" applyBorder="1" applyProtection="1">
      <alignment/>
      <protection hidden="1"/>
    </xf>
    <xf numFmtId="0" fontId="4" fillId="0" borderId="64" xfId="54" applyFont="1" applyBorder="1" applyAlignment="1" applyProtection="1">
      <alignment horizontal="centerContinuous" vertical="center" wrapText="1"/>
      <protection hidden="1" locked="0"/>
    </xf>
    <xf numFmtId="0" fontId="4" fillId="0" borderId="65" xfId="54" applyFont="1" applyBorder="1" applyAlignment="1" applyProtection="1">
      <alignment horizontal="centerContinuous" vertical="center" wrapText="1"/>
      <protection hidden="1" locked="0"/>
    </xf>
    <xf numFmtId="0" fontId="0" fillId="0" borderId="45" xfId="54" applyFont="1" applyBorder="1" applyAlignment="1" applyProtection="1">
      <alignment horizontal="center" vertical="center"/>
      <protection hidden="1" locked="0"/>
    </xf>
    <xf numFmtId="0" fontId="0" fillId="0" borderId="65" xfId="54" applyFont="1" applyBorder="1" applyAlignment="1" applyProtection="1">
      <alignment horizontal="center" vertical="center"/>
      <protection hidden="1" locked="0"/>
    </xf>
    <xf numFmtId="0" fontId="0" fillId="0" borderId="66" xfId="54" applyFont="1" applyBorder="1" applyAlignment="1" applyProtection="1">
      <alignment horizontal="center" vertical="center"/>
      <protection hidden="1" locked="0"/>
    </xf>
    <xf numFmtId="0" fontId="0" fillId="0" borderId="66" xfId="54" applyFont="1" applyBorder="1" applyAlignment="1" applyProtection="1">
      <alignment horizontal="center" vertical="center" wrapText="1"/>
      <protection hidden="1" locked="0"/>
    </xf>
    <xf numFmtId="0" fontId="0" fillId="0" borderId="67" xfId="54" applyFont="1" applyBorder="1" applyAlignment="1" applyProtection="1">
      <alignment horizontal="center" vertical="center"/>
      <protection hidden="1" locked="0"/>
    </xf>
    <xf numFmtId="0" fontId="0" fillId="0" borderId="46" xfId="54" applyFont="1" applyBorder="1" applyProtection="1">
      <alignment/>
      <protection hidden="1" locked="0"/>
    </xf>
    <xf numFmtId="0" fontId="0" fillId="0" borderId="47" xfId="54" applyFont="1" applyBorder="1" applyProtection="1">
      <alignment/>
      <protection hidden="1" locked="0"/>
    </xf>
    <xf numFmtId="0" fontId="0" fillId="0" borderId="48" xfId="54" applyFont="1" applyBorder="1" applyProtection="1">
      <alignment/>
      <protection hidden="1" locked="0"/>
    </xf>
    <xf numFmtId="0" fontId="0" fillId="0" borderId="49" xfId="54" applyFont="1" applyBorder="1" applyProtection="1">
      <alignment/>
      <protection hidden="1" locked="0"/>
    </xf>
    <xf numFmtId="0" fontId="0" fillId="0" borderId="51" xfId="54" applyFont="1" applyBorder="1" applyProtection="1">
      <alignment/>
      <protection hidden="1" locked="0"/>
    </xf>
    <xf numFmtId="0" fontId="0" fillId="0" borderId="52" xfId="54" applyFont="1" applyBorder="1" applyProtection="1">
      <alignment/>
      <protection hidden="1" locked="0"/>
    </xf>
    <xf numFmtId="0" fontId="2" fillId="0" borderId="53" xfId="54" applyFont="1" applyBorder="1" applyProtection="1">
      <alignment/>
      <protection hidden="1" locked="0"/>
    </xf>
    <xf numFmtId="0" fontId="0" fillId="0" borderId="53" xfId="54" applyFont="1" applyBorder="1" applyAlignment="1" applyProtection="1">
      <alignment horizontal="centerContinuous"/>
      <protection hidden="1" locked="0"/>
    </xf>
    <xf numFmtId="0" fontId="0" fillId="0" borderId="52" xfId="54" applyFont="1" applyBorder="1" applyAlignment="1" applyProtection="1">
      <alignment horizontal="center" vertical="center"/>
      <protection hidden="1" locked="0"/>
    </xf>
    <xf numFmtId="0" fontId="2" fillId="0" borderId="53" xfId="54" applyFont="1" applyBorder="1" applyAlignment="1" applyProtection="1">
      <alignment vertical="center"/>
      <protection hidden="1" locked="0"/>
    </xf>
    <xf numFmtId="0" fontId="0" fillId="1" borderId="69" xfId="54" applyFont="1" applyFill="1" applyBorder="1" applyProtection="1">
      <alignment/>
      <protection hidden="1" locked="0"/>
    </xf>
    <xf numFmtId="174" fontId="0" fillId="34" borderId="19" xfId="54" applyNumberFormat="1" applyFont="1" applyFill="1" applyBorder="1" applyProtection="1">
      <alignment/>
      <protection/>
    </xf>
    <xf numFmtId="0" fontId="0" fillId="0" borderId="74" xfId="54" applyFont="1" applyBorder="1" applyProtection="1">
      <alignment/>
      <protection/>
    </xf>
    <xf numFmtId="0" fontId="0" fillId="0" borderId="48" xfId="54" applyFont="1" applyBorder="1" applyProtection="1">
      <alignment/>
      <protection hidden="1" locked="0"/>
    </xf>
    <xf numFmtId="0" fontId="0" fillId="0" borderId="46" xfId="54" applyFont="1" applyBorder="1" applyProtection="1">
      <alignment/>
      <protection/>
    </xf>
    <xf numFmtId="0" fontId="0" fillId="0" borderId="47" xfId="54" applyFont="1" applyBorder="1" applyProtection="1">
      <alignment/>
      <protection/>
    </xf>
    <xf numFmtId="0" fontId="0" fillId="1" borderId="69" xfId="54" applyFont="1" applyFill="1" applyBorder="1" applyProtection="1">
      <alignment/>
      <protection/>
    </xf>
    <xf numFmtId="0" fontId="0" fillId="0" borderId="48" xfId="54" applyFont="1" applyBorder="1" applyProtection="1">
      <alignment/>
      <protection/>
    </xf>
    <xf numFmtId="0" fontId="0" fillId="0" borderId="53" xfId="54" applyFont="1" applyBorder="1" applyProtection="1">
      <alignment/>
      <protection/>
    </xf>
    <xf numFmtId="41" fontId="0" fillId="0" borderId="54" xfId="47" applyFont="1" applyBorder="1" applyAlignment="1" applyProtection="1">
      <alignment/>
      <protection/>
    </xf>
    <xf numFmtId="0" fontId="6" fillId="0" borderId="53" xfId="54" applyFont="1" applyBorder="1" applyProtection="1">
      <alignment/>
      <protection/>
    </xf>
    <xf numFmtId="0" fontId="2" fillId="0" borderId="53" xfId="54" applyFont="1" applyBorder="1" applyAlignment="1" applyProtection="1">
      <alignment vertical="center"/>
      <protection/>
    </xf>
    <xf numFmtId="3" fontId="0" fillId="34" borderId="19" xfId="54" applyNumberFormat="1" applyFont="1" applyFill="1" applyBorder="1" applyProtection="1">
      <alignment/>
      <protection/>
    </xf>
    <xf numFmtId="0" fontId="0" fillId="0" borderId="53" xfId="54" applyFont="1" applyBorder="1" applyProtection="1">
      <alignment/>
      <protection hidden="1" locked="0"/>
    </xf>
    <xf numFmtId="0" fontId="0" fillId="34" borderId="19" xfId="54" applyFont="1" applyFill="1" applyBorder="1" applyProtection="1">
      <alignment/>
      <protection hidden="1" locked="0"/>
    </xf>
    <xf numFmtId="0" fontId="0" fillId="0" borderId="53" xfId="54" applyFont="1" applyBorder="1" applyAlignment="1" applyProtection="1">
      <alignment horizontal="left"/>
      <protection hidden="1" locked="0"/>
    </xf>
    <xf numFmtId="0" fontId="0" fillId="0" borderId="48" xfId="54" applyFont="1" applyBorder="1" applyAlignment="1" applyProtection="1">
      <alignment horizontal="left"/>
      <protection hidden="1" locked="0"/>
    </xf>
    <xf numFmtId="0" fontId="2" fillId="0" borderId="70" xfId="54" applyFont="1" applyBorder="1" applyProtection="1">
      <alignment/>
      <protection hidden="1" locked="0"/>
    </xf>
    <xf numFmtId="0" fontId="2" fillId="0" borderId="71" xfId="54" applyFont="1" applyBorder="1" applyProtection="1">
      <alignment/>
      <protection hidden="1" locked="0"/>
    </xf>
    <xf numFmtId="3" fontId="23" fillId="1" borderId="17" xfId="54" applyNumberFormat="1" applyFont="1" applyFill="1" applyBorder="1" applyProtection="1">
      <alignment/>
      <protection/>
    </xf>
    <xf numFmtId="0" fontId="4" fillId="0" borderId="64" xfId="54" applyFont="1" applyBorder="1" applyAlignment="1" applyProtection="1">
      <alignment horizontal="centerContinuous" vertical="center" wrapText="1"/>
      <protection/>
    </xf>
    <xf numFmtId="0" fontId="4" fillId="0" borderId="65" xfId="54" applyFont="1" applyBorder="1" applyAlignment="1" applyProtection="1">
      <alignment horizontal="centerContinuous" vertical="center" wrapText="1"/>
      <protection/>
    </xf>
    <xf numFmtId="0" fontId="0" fillId="0" borderId="45" xfId="54" applyFont="1" applyBorder="1" applyAlignment="1" applyProtection="1">
      <alignment horizontal="center" vertical="center"/>
      <protection/>
    </xf>
    <xf numFmtId="0" fontId="0" fillId="0" borderId="65" xfId="54" applyFont="1" applyBorder="1" applyAlignment="1" applyProtection="1">
      <alignment horizontal="center" vertical="center"/>
      <protection/>
    </xf>
    <xf numFmtId="0" fontId="0" fillId="0" borderId="66" xfId="54" applyFont="1" applyBorder="1" applyAlignment="1" applyProtection="1">
      <alignment horizontal="center" vertical="center"/>
      <protection/>
    </xf>
    <xf numFmtId="0" fontId="0" fillId="0" borderId="66" xfId="54" applyFont="1" applyBorder="1" applyAlignment="1" applyProtection="1">
      <alignment horizontal="center" vertical="center" wrapText="1"/>
      <protection/>
    </xf>
    <xf numFmtId="0" fontId="0" fillId="0" borderId="67" xfId="54" applyFont="1" applyBorder="1" applyAlignment="1" applyProtection="1">
      <alignment horizontal="center" vertical="center"/>
      <protection/>
    </xf>
    <xf numFmtId="0" fontId="0" fillId="0" borderId="47" xfId="54" applyFont="1" applyBorder="1" applyProtection="1">
      <alignment/>
      <protection/>
    </xf>
    <xf numFmtId="0" fontId="0" fillId="0" borderId="49" xfId="54" applyFont="1" applyBorder="1" applyProtection="1">
      <alignment/>
      <protection/>
    </xf>
    <xf numFmtId="0" fontId="0" fillId="0" borderId="51" xfId="54" applyFont="1" applyBorder="1" applyProtection="1">
      <alignment/>
      <protection/>
    </xf>
    <xf numFmtId="0" fontId="0" fillId="0" borderId="52" xfId="54" applyFont="1" applyBorder="1" applyProtection="1">
      <alignment/>
      <protection/>
    </xf>
    <xf numFmtId="0" fontId="2" fillId="0" borderId="53" xfId="54" applyFont="1" applyBorder="1" applyProtection="1">
      <alignment/>
      <protection/>
    </xf>
    <xf numFmtId="0" fontId="0" fillId="0" borderId="53" xfId="54" applyFont="1" applyBorder="1" applyAlignment="1" applyProtection="1">
      <alignment horizontal="centerContinuous"/>
      <protection/>
    </xf>
    <xf numFmtId="0" fontId="0" fillId="0" borderId="52" xfId="54" applyFont="1" applyBorder="1" applyAlignment="1" applyProtection="1">
      <alignment horizontal="center" vertical="center"/>
      <protection/>
    </xf>
    <xf numFmtId="0" fontId="2" fillId="0" borderId="53" xfId="54" applyFont="1" applyBorder="1" applyAlignment="1" applyProtection="1">
      <alignment vertical="center"/>
      <protection/>
    </xf>
    <xf numFmtId="0" fontId="0" fillId="0" borderId="48" xfId="54" applyFont="1" applyBorder="1" applyProtection="1">
      <alignment/>
      <protection/>
    </xf>
    <xf numFmtId="41" fontId="0" fillId="0" borderId="19" xfId="47" applyFont="1" applyBorder="1" applyAlignment="1" applyProtection="1">
      <alignment/>
      <protection/>
    </xf>
    <xf numFmtId="0" fontId="0" fillId="0" borderId="53" xfId="54" applyFont="1" applyBorder="1" applyProtection="1">
      <alignment/>
      <protection/>
    </xf>
    <xf numFmtId="0" fontId="0" fillId="34" borderId="19" xfId="54" applyFont="1" applyFill="1" applyBorder="1" applyProtection="1">
      <alignment/>
      <protection/>
    </xf>
    <xf numFmtId="41" fontId="0" fillId="0" borderId="52" xfId="47" applyFont="1" applyBorder="1" applyAlignment="1" applyProtection="1">
      <alignment/>
      <protection/>
    </xf>
    <xf numFmtId="0" fontId="0" fillId="0" borderId="53" xfId="54" applyFont="1" applyBorder="1" applyAlignment="1" applyProtection="1">
      <alignment horizontal="left"/>
      <protection/>
    </xf>
    <xf numFmtId="0" fontId="0" fillId="0" borderId="48" xfId="54" applyFont="1" applyBorder="1" applyAlignment="1" applyProtection="1">
      <alignment horizontal="left"/>
      <protection/>
    </xf>
    <xf numFmtId="41" fontId="0" fillId="0" borderId="19" xfId="54" applyNumberFormat="1" applyFont="1" applyBorder="1" applyProtection="1">
      <alignment/>
      <protection/>
    </xf>
    <xf numFmtId="0" fontId="2" fillId="0" borderId="70" xfId="54" applyFont="1" applyBorder="1" applyProtection="1">
      <alignment/>
      <protection/>
    </xf>
    <xf numFmtId="0" fontId="2" fillId="0" borderId="71" xfId="54" applyFont="1" applyBorder="1" applyProtection="1">
      <alignment/>
      <protection/>
    </xf>
    <xf numFmtId="41" fontId="2" fillId="0" borderId="14" xfId="54" applyNumberFormat="1" applyFont="1" applyBorder="1" applyProtection="1">
      <alignment/>
      <protection/>
    </xf>
    <xf numFmtId="41" fontId="24" fillId="0" borderId="14" xfId="54" applyNumberFormat="1" applyFont="1" applyBorder="1" applyProtection="1">
      <alignment/>
      <protection/>
    </xf>
    <xf numFmtId="41" fontId="2" fillId="0" borderId="20" xfId="54" applyNumberFormat="1" applyFont="1" applyBorder="1" applyProtection="1">
      <alignment/>
      <protection/>
    </xf>
    <xf numFmtId="0" fontId="0" fillId="0" borderId="24" xfId="54" applyFont="1" applyBorder="1" applyProtection="1">
      <alignment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0" fontId="0" fillId="0" borderId="0" xfId="54" applyFont="1" applyBorder="1" applyProtection="1">
      <alignment/>
      <protection locked="0"/>
    </xf>
    <xf numFmtId="0" fontId="0" fillId="0" borderId="0" xfId="54" applyFont="1" applyFill="1" applyBorder="1" applyProtection="1">
      <alignment/>
      <protection hidden="1"/>
    </xf>
    <xf numFmtId="0" fontId="2" fillId="0" borderId="53" xfId="54" applyFont="1" applyBorder="1" applyProtection="1">
      <alignment/>
      <protection hidden="1" locked="0"/>
    </xf>
    <xf numFmtId="0" fontId="2" fillId="0" borderId="53" xfId="54" applyFont="1" applyBorder="1" applyAlignment="1" applyProtection="1">
      <alignment vertical="center"/>
      <protection hidden="1" locked="0"/>
    </xf>
    <xf numFmtId="171" fontId="23" fillId="0" borderId="0" xfId="54" applyNumberFormat="1" applyFont="1" applyBorder="1" applyProtection="1">
      <alignment/>
      <protection hidden="1" locked="0"/>
    </xf>
    <xf numFmtId="41" fontId="23" fillId="0" borderId="33" xfId="47" applyFont="1" applyBorder="1" applyAlignment="1" applyProtection="1">
      <alignment/>
      <protection/>
    </xf>
    <xf numFmtId="3" fontId="23" fillId="0" borderId="33" xfId="47" applyNumberFormat="1" applyFont="1" applyBorder="1" applyAlignment="1" applyProtection="1">
      <alignment/>
      <protection/>
    </xf>
    <xf numFmtId="3" fontId="23" fillId="1" borderId="37" xfId="54" applyNumberFormat="1" applyFont="1" applyFill="1" applyBorder="1" applyProtection="1">
      <alignment/>
      <protection/>
    </xf>
    <xf numFmtId="0" fontId="23" fillId="34" borderId="13" xfId="54" applyFont="1" applyFill="1" applyBorder="1" applyProtection="1">
      <alignment/>
      <protection hidden="1" locked="0"/>
    </xf>
    <xf numFmtId="3" fontId="23" fillId="1" borderId="17" xfId="54" applyNumberFormat="1" applyFont="1" applyFill="1" applyBorder="1" applyProtection="1">
      <alignment/>
      <protection/>
    </xf>
    <xf numFmtId="0" fontId="35" fillId="0" borderId="0" xfId="0" applyFont="1" applyAlignment="1">
      <alignment/>
    </xf>
    <xf numFmtId="0" fontId="2" fillId="0" borderId="13" xfId="54" applyFont="1" applyBorder="1" applyProtection="1">
      <alignment/>
      <protection locked="0"/>
    </xf>
    <xf numFmtId="41" fontId="2" fillId="0" borderId="33" xfId="47" applyFont="1" applyBorder="1" applyAlignment="1" applyProtection="1">
      <alignment vertical="center"/>
      <protection/>
    </xf>
    <xf numFmtId="1" fontId="2" fillId="0" borderId="13" xfId="54" applyNumberFormat="1" applyFont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right"/>
    </xf>
    <xf numFmtId="41" fontId="8" fillId="0" borderId="0" xfId="47" applyFont="1" applyAlignment="1">
      <alignment/>
    </xf>
    <xf numFmtId="176" fontId="11" fillId="0" borderId="75" xfId="47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8" fillId="0" borderId="0" xfId="0" applyFont="1" applyAlignment="1">
      <alignment/>
    </xf>
    <xf numFmtId="0" fontId="37" fillId="0" borderId="58" xfId="0" applyFont="1" applyBorder="1" applyAlignment="1">
      <alignment vertical="center"/>
    </xf>
    <xf numFmtId="0" fontId="37" fillId="0" borderId="58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2" fillId="0" borderId="26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0" fillId="37" borderId="0" xfId="0" applyFill="1" applyAlignment="1" applyProtection="1">
      <alignment/>
      <protection locked="0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35" borderId="0" xfId="0" applyFill="1" applyAlignment="1" applyProtection="1">
      <alignment/>
      <protection locked="0"/>
    </xf>
    <xf numFmtId="16" fontId="0" fillId="35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23" fillId="0" borderId="0" xfId="0" applyNumberFormat="1" applyFont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1" fontId="23" fillId="0" borderId="31" xfId="47" applyFont="1" applyBorder="1" applyAlignment="1" applyProtection="1">
      <alignment/>
      <protection/>
    </xf>
    <xf numFmtId="0" fontId="23" fillId="0" borderId="32" xfId="54" applyFont="1" applyBorder="1" applyProtection="1">
      <alignment/>
      <protection/>
    </xf>
    <xf numFmtId="0" fontId="0" fillId="0" borderId="53" xfId="54" applyFont="1" applyBorder="1" applyAlignment="1" applyProtection="1">
      <alignment horizontal="left"/>
      <protection/>
    </xf>
    <xf numFmtId="41" fontId="0" fillId="0" borderId="33" xfId="47" applyFont="1" applyBorder="1" applyAlignment="1" applyProtection="1">
      <alignment/>
      <protection hidden="1"/>
    </xf>
    <xf numFmtId="171" fontId="0" fillId="0" borderId="31" xfId="54" applyNumberFormat="1" applyFont="1" applyBorder="1" applyProtection="1">
      <alignment/>
      <protection hidden="1"/>
    </xf>
    <xf numFmtId="41" fontId="0" fillId="0" borderId="31" xfId="47" applyFont="1" applyBorder="1" applyAlignment="1" applyProtection="1">
      <alignment/>
      <protection hidden="1"/>
    </xf>
    <xf numFmtId="41" fontId="0" fillId="0" borderId="13" xfId="54" applyNumberFormat="1" applyFont="1" applyBorder="1" applyProtection="1">
      <alignment/>
      <protection hidden="1"/>
    </xf>
    <xf numFmtId="41" fontId="2" fillId="0" borderId="14" xfId="54" applyNumberFormat="1" applyFont="1" applyBorder="1" applyProtection="1">
      <alignment/>
      <protection hidden="1"/>
    </xf>
    <xf numFmtId="174" fontId="0" fillId="0" borderId="36" xfId="47" applyNumberFormat="1" applyFont="1" applyBorder="1" applyAlignment="1" applyProtection="1">
      <alignment/>
      <protection hidden="1"/>
    </xf>
    <xf numFmtId="41" fontId="2" fillId="0" borderId="33" xfId="47" applyFont="1" applyBorder="1" applyAlignment="1" applyProtection="1">
      <alignment vertical="center"/>
      <protection hidden="1"/>
    </xf>
    <xf numFmtId="3" fontId="23" fillId="34" borderId="13" xfId="54" applyNumberFormat="1" applyFont="1" applyFill="1" applyBorder="1" applyProtection="1">
      <alignment/>
      <protection hidden="1"/>
    </xf>
    <xf numFmtId="174" fontId="0" fillId="34" borderId="19" xfId="54" applyNumberFormat="1" applyFont="1" applyFill="1" applyBorder="1" applyProtection="1">
      <alignment/>
      <protection hidden="1"/>
    </xf>
    <xf numFmtId="41" fontId="0" fillId="0" borderId="13" xfId="47" applyFont="1" applyBorder="1" applyAlignment="1" applyProtection="1">
      <alignment/>
      <protection hidden="1"/>
    </xf>
    <xf numFmtId="41" fontId="23" fillId="0" borderId="13" xfId="47" applyFont="1" applyBorder="1" applyAlignment="1" applyProtection="1">
      <alignment/>
      <protection hidden="1"/>
    </xf>
    <xf numFmtId="41" fontId="0" fillId="0" borderId="19" xfId="47" applyFont="1" applyBorder="1" applyAlignment="1" applyProtection="1">
      <alignment/>
      <protection hidden="1"/>
    </xf>
    <xf numFmtId="41" fontId="23" fillId="0" borderId="33" xfId="47" applyFont="1" applyBorder="1" applyAlignment="1" applyProtection="1">
      <alignment/>
      <protection hidden="1"/>
    </xf>
    <xf numFmtId="41" fontId="0" fillId="0" borderId="54" xfId="47" applyFont="1" applyBorder="1" applyAlignment="1" applyProtection="1">
      <alignment/>
      <protection hidden="1"/>
    </xf>
    <xf numFmtId="41" fontId="23" fillId="0" borderId="31" xfId="47" applyFont="1" applyBorder="1" applyAlignment="1" applyProtection="1">
      <alignment/>
      <protection hidden="1"/>
    </xf>
    <xf numFmtId="41" fontId="0" fillId="0" borderId="52" xfId="47" applyFont="1" applyBorder="1" applyAlignment="1" applyProtection="1">
      <alignment/>
      <protection hidden="1"/>
    </xf>
    <xf numFmtId="41" fontId="23" fillId="0" borderId="13" xfId="54" applyNumberFormat="1" applyFont="1" applyBorder="1" applyProtection="1">
      <alignment/>
      <protection hidden="1"/>
    </xf>
    <xf numFmtId="41" fontId="0" fillId="0" borderId="19" xfId="54" applyNumberFormat="1" applyFont="1" applyBorder="1" applyProtection="1">
      <alignment/>
      <protection hidden="1"/>
    </xf>
    <xf numFmtId="41" fontId="24" fillId="0" borderId="14" xfId="54" applyNumberFormat="1" applyFont="1" applyBorder="1" applyProtection="1">
      <alignment/>
      <protection hidden="1"/>
    </xf>
    <xf numFmtId="41" fontId="2" fillId="0" borderId="20" xfId="54" applyNumberFormat="1" applyFont="1" applyBorder="1" applyProtection="1">
      <alignment/>
      <protection hidden="1"/>
    </xf>
    <xf numFmtId="41" fontId="24" fillId="0" borderId="33" xfId="47" applyFont="1" applyBorder="1" applyAlignment="1" applyProtection="1">
      <alignment vertical="center"/>
      <protection hidden="1"/>
    </xf>
    <xf numFmtId="41" fontId="23" fillId="0" borderId="13" xfId="47" applyFont="1" applyBorder="1" applyAlignment="1" applyProtection="1">
      <alignment/>
      <protection hidden="1"/>
    </xf>
    <xf numFmtId="1" fontId="2" fillId="0" borderId="13" xfId="54" applyNumberFormat="1" applyFont="1" applyBorder="1" applyAlignment="1" applyProtection="1">
      <alignment vertical="center"/>
      <protection hidden="1"/>
    </xf>
    <xf numFmtId="41" fontId="23" fillId="0" borderId="33" xfId="47" applyFont="1" applyBorder="1" applyAlignment="1" applyProtection="1">
      <alignment/>
      <protection hidden="1"/>
    </xf>
    <xf numFmtId="41" fontId="23" fillId="0" borderId="31" xfId="47" applyFont="1" applyBorder="1" applyAlignment="1" applyProtection="1">
      <alignment/>
      <protection hidden="1"/>
    </xf>
    <xf numFmtId="41" fontId="23" fillId="0" borderId="13" xfId="54" applyNumberFormat="1" applyFont="1" applyBorder="1" applyProtection="1">
      <alignment/>
      <protection hidden="1"/>
    </xf>
    <xf numFmtId="41" fontId="24" fillId="0" borderId="33" xfId="47" applyFont="1" applyBorder="1" applyAlignment="1" applyProtection="1">
      <alignment vertical="center"/>
      <protection/>
    </xf>
    <xf numFmtId="3" fontId="2" fillId="0" borderId="13" xfId="54" applyNumberFormat="1" applyFont="1" applyFill="1" applyBorder="1" applyAlignment="1" applyProtection="1">
      <alignment vertical="center"/>
      <protection/>
    </xf>
    <xf numFmtId="0" fontId="2" fillId="0" borderId="13" xfId="54" applyFont="1" applyFill="1" applyBorder="1" applyAlignment="1" applyProtection="1">
      <alignment vertical="center"/>
      <protection/>
    </xf>
    <xf numFmtId="41" fontId="2" fillId="0" borderId="33" xfId="47" applyFont="1" applyFill="1" applyBorder="1" applyAlignment="1" applyProtection="1">
      <alignment vertical="center"/>
      <protection/>
    </xf>
    <xf numFmtId="41" fontId="24" fillId="0" borderId="33" xfId="47" applyFont="1" applyFill="1" applyBorder="1" applyAlignment="1" applyProtection="1">
      <alignment vertical="center"/>
      <protection/>
    </xf>
    <xf numFmtId="41" fontId="2" fillId="0" borderId="13" xfId="47" applyFont="1" applyFill="1" applyBorder="1" applyAlignment="1" applyProtection="1">
      <alignment/>
      <protection/>
    </xf>
    <xf numFmtId="41" fontId="24" fillId="0" borderId="13" xfId="47" applyFont="1" applyFill="1" applyBorder="1" applyAlignment="1" applyProtection="1">
      <alignment/>
      <protection/>
    </xf>
    <xf numFmtId="41" fontId="2" fillId="0" borderId="19" xfId="47" applyFont="1" applyFill="1" applyBorder="1" applyAlignment="1" applyProtection="1">
      <alignment/>
      <protection/>
    </xf>
    <xf numFmtId="171" fontId="2" fillId="0" borderId="13" xfId="54" applyNumberFormat="1" applyFont="1" applyFill="1" applyBorder="1" applyProtection="1">
      <alignment/>
      <protection hidden="1"/>
    </xf>
    <xf numFmtId="0" fontId="2" fillId="0" borderId="13" xfId="54" applyFont="1" applyFill="1" applyBorder="1" applyProtection="1">
      <alignment/>
      <protection hidden="1"/>
    </xf>
    <xf numFmtId="41" fontId="2" fillId="0" borderId="33" xfId="47" applyFont="1" applyFill="1" applyBorder="1" applyAlignment="1" applyProtection="1">
      <alignment/>
      <protection hidden="1"/>
    </xf>
    <xf numFmtId="41" fontId="24" fillId="0" borderId="33" xfId="47" applyFont="1" applyFill="1" applyBorder="1" applyAlignment="1" applyProtection="1">
      <alignment/>
      <protection/>
    </xf>
    <xf numFmtId="3" fontId="24" fillId="0" borderId="33" xfId="47" applyNumberFormat="1" applyFont="1" applyFill="1" applyBorder="1" applyAlignment="1" applyProtection="1">
      <alignment/>
      <protection/>
    </xf>
    <xf numFmtId="41" fontId="2" fillId="0" borderId="54" xfId="47" applyFont="1" applyFill="1" applyBorder="1" applyAlignment="1" applyProtection="1">
      <alignment/>
      <protection/>
    </xf>
    <xf numFmtId="0" fontId="2" fillId="0" borderId="48" xfId="54" applyFont="1" applyFill="1" applyBorder="1" applyProtection="1">
      <alignment/>
      <protection/>
    </xf>
    <xf numFmtId="0" fontId="2" fillId="0" borderId="28" xfId="54" applyFont="1" applyFill="1" applyBorder="1" applyProtection="1">
      <alignment/>
      <protection/>
    </xf>
    <xf numFmtId="0" fontId="2" fillId="0" borderId="53" xfId="54" applyFont="1" applyFill="1" applyBorder="1" applyProtection="1">
      <alignment/>
      <protection/>
    </xf>
    <xf numFmtId="0" fontId="2" fillId="0" borderId="33" xfId="54" applyFont="1" applyFill="1" applyBorder="1" applyProtection="1">
      <alignment/>
      <protection/>
    </xf>
    <xf numFmtId="0" fontId="4" fillId="0" borderId="53" xfId="54" applyFont="1" applyFill="1" applyBorder="1" applyProtection="1">
      <alignment/>
      <protection/>
    </xf>
    <xf numFmtId="0" fontId="2" fillId="0" borderId="32" xfId="54" applyFont="1" applyFill="1" applyBorder="1" applyProtection="1">
      <alignment/>
      <protection/>
    </xf>
    <xf numFmtId="0" fontId="2" fillId="0" borderId="32" xfId="54" applyFont="1" applyFill="1" applyBorder="1" applyProtection="1">
      <alignment/>
      <protection hidden="1"/>
    </xf>
    <xf numFmtId="0" fontId="2" fillId="0" borderId="33" xfId="54" applyFont="1" applyFill="1" applyBorder="1" applyProtection="1">
      <alignment/>
      <protection hidden="1"/>
    </xf>
    <xf numFmtId="41" fontId="2" fillId="0" borderId="33" xfId="47" applyFont="1" applyFill="1" applyBorder="1" applyAlignment="1" applyProtection="1">
      <alignment/>
      <protection hidden="1"/>
    </xf>
    <xf numFmtId="3" fontId="24" fillId="1" borderId="30" xfId="54" applyNumberFormat="1" applyFont="1" applyFill="1" applyBorder="1" applyProtection="1">
      <alignment/>
      <protection/>
    </xf>
    <xf numFmtId="0" fontId="2" fillId="0" borderId="32" xfId="54" applyFont="1" applyFill="1" applyBorder="1" applyProtection="1">
      <alignment/>
      <protection/>
    </xf>
    <xf numFmtId="0" fontId="2" fillId="0" borderId="33" xfId="54" applyFont="1" applyFill="1" applyBorder="1" applyProtection="1">
      <alignment/>
      <protection hidden="1"/>
    </xf>
    <xf numFmtId="41" fontId="19" fillId="33" borderId="13" xfId="47" applyFont="1" applyFill="1" applyBorder="1" applyAlignment="1" applyProtection="1">
      <alignment horizontal="left"/>
      <protection locked="0"/>
    </xf>
    <xf numFmtId="41" fontId="19" fillId="33" borderId="14" xfId="47" applyFont="1" applyFill="1" applyBorder="1" applyAlignment="1" applyProtection="1">
      <alignment horizontal="left"/>
      <protection locked="0"/>
    </xf>
    <xf numFmtId="41" fontId="19" fillId="33" borderId="12" xfId="47" applyFont="1" applyFill="1" applyBorder="1" applyAlignment="1" applyProtection="1">
      <alignment horizontal="left"/>
      <protection locked="0"/>
    </xf>
    <xf numFmtId="41" fontId="19" fillId="33" borderId="15" xfId="47" applyFont="1" applyFill="1" applyBorder="1" applyAlignment="1" applyProtection="1">
      <alignment horizontal="left"/>
      <protection locked="0"/>
    </xf>
    <xf numFmtId="1" fontId="8" fillId="33" borderId="12" xfId="0" applyNumberFormat="1" applyFont="1" applyFill="1" applyBorder="1" applyAlignment="1" applyProtection="1">
      <alignment horizontal="center"/>
      <protection locked="0"/>
    </xf>
    <xf numFmtId="0" fontId="6" fillId="33" borderId="12" xfId="0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center"/>
      <protection hidden="1"/>
    </xf>
    <xf numFmtId="41" fontId="2" fillId="0" borderId="54" xfId="47" applyFont="1" applyBorder="1" applyAlignment="1" applyProtection="1">
      <alignment vertical="center"/>
      <protection/>
    </xf>
    <xf numFmtId="0" fontId="0" fillId="33" borderId="76" xfId="54" applyFont="1" applyFill="1" applyBorder="1" applyProtection="1">
      <alignment/>
      <protection locked="0"/>
    </xf>
    <xf numFmtId="0" fontId="0" fillId="33" borderId="77" xfId="54" applyFont="1" applyFill="1" applyBorder="1" applyProtection="1">
      <alignment/>
      <protection locked="0"/>
    </xf>
    <xf numFmtId="1" fontId="0" fillId="33" borderId="13" xfId="54" applyNumberFormat="1" applyFont="1" applyFill="1" applyBorder="1" applyProtection="1">
      <alignment/>
      <protection locked="0"/>
    </xf>
    <xf numFmtId="0" fontId="0" fillId="33" borderId="13" xfId="54" applyFont="1" applyFill="1" applyBorder="1" applyProtection="1">
      <alignment/>
      <protection locked="0"/>
    </xf>
    <xf numFmtId="9" fontId="0" fillId="0" borderId="11" xfId="57" applyFont="1" applyFill="1" applyBorder="1" applyAlignment="1" applyProtection="1">
      <alignment/>
      <protection locked="0"/>
    </xf>
    <xf numFmtId="49" fontId="8" fillId="0" borderId="13" xfId="0" applyNumberFormat="1" applyFont="1" applyBorder="1" applyAlignment="1" applyProtection="1">
      <alignment horizontal="center"/>
      <protection hidden="1"/>
    </xf>
    <xf numFmtId="3" fontId="8" fillId="0" borderId="13" xfId="0" applyNumberFormat="1" applyFont="1" applyBorder="1" applyAlignment="1" applyProtection="1">
      <alignment horizontal="right"/>
      <protection hidden="1"/>
    </xf>
    <xf numFmtId="41" fontId="8" fillId="0" borderId="13" xfId="0" applyNumberFormat="1" applyFont="1" applyBorder="1" applyAlignment="1" applyProtection="1">
      <alignment horizontal="center"/>
      <protection hidden="1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1" fontId="8" fillId="33" borderId="1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hidden="1"/>
    </xf>
    <xf numFmtId="3" fontId="16" fillId="0" borderId="12" xfId="0" applyNumberFormat="1" applyFont="1" applyBorder="1" applyAlignment="1" applyProtection="1">
      <alignment horizontal="right"/>
      <protection hidden="1"/>
    </xf>
    <xf numFmtId="3" fontId="16" fillId="0" borderId="13" xfId="0" applyNumberFormat="1" applyFont="1" applyBorder="1" applyAlignment="1" applyProtection="1">
      <alignment horizontal="right"/>
      <protection hidden="1"/>
    </xf>
    <xf numFmtId="10" fontId="0" fillId="0" borderId="11" xfId="57" applyNumberFormat="1" applyFont="1" applyFill="1" applyBorder="1" applyAlignment="1" applyProtection="1">
      <alignment/>
      <protection locked="0"/>
    </xf>
    <xf numFmtId="41" fontId="23" fillId="0" borderId="13" xfId="54" applyNumberFormat="1" applyFont="1" applyFill="1" applyBorder="1" applyProtection="1">
      <alignment/>
      <protection hidden="1"/>
    </xf>
    <xf numFmtId="0" fontId="29" fillId="33" borderId="0" xfId="0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3" fontId="8" fillId="33" borderId="12" xfId="0" applyNumberFormat="1" applyFont="1" applyFill="1" applyBorder="1" applyAlignment="1" applyProtection="1">
      <alignment horizontal="right"/>
      <protection locked="0"/>
    </xf>
    <xf numFmtId="3" fontId="8" fillId="33" borderId="13" xfId="0" applyNumberFormat="1" applyFont="1" applyFill="1" applyBorder="1" applyAlignment="1" applyProtection="1">
      <alignment horizontal="right"/>
      <protection locked="0"/>
    </xf>
    <xf numFmtId="0" fontId="0" fillId="0" borderId="76" xfId="54" applyFont="1" applyFill="1" applyBorder="1" applyProtection="1">
      <alignment/>
      <protection/>
    </xf>
    <xf numFmtId="0" fontId="0" fillId="0" borderId="77" xfId="54" applyFont="1" applyFill="1" applyBorder="1" applyProtection="1">
      <alignment/>
      <protection/>
    </xf>
    <xf numFmtId="0" fontId="0" fillId="0" borderId="53" xfId="54" applyNumberFormat="1" applyFont="1" applyBorder="1" applyAlignment="1" applyProtection="1" quotePrefix="1">
      <alignment horizontal="left"/>
      <protection/>
    </xf>
    <xf numFmtId="0" fontId="0" fillId="0" borderId="53" xfId="54" applyNumberFormat="1" applyFont="1" applyBorder="1" applyAlignment="1" applyProtection="1" quotePrefix="1">
      <alignment horizontal="left"/>
      <protection hidden="1" locked="0"/>
    </xf>
    <xf numFmtId="0" fontId="0" fillId="0" borderId="53" xfId="54" applyNumberFormat="1" applyFont="1" applyFill="1" applyBorder="1" applyAlignment="1" applyProtection="1" quotePrefix="1">
      <alignment horizontal="left"/>
      <protection/>
    </xf>
    <xf numFmtId="41" fontId="2" fillId="0" borderId="54" xfId="47" applyFont="1" applyFill="1" applyBorder="1" applyAlignment="1" applyProtection="1">
      <alignment vertical="center"/>
      <protection/>
    </xf>
    <xf numFmtId="10" fontId="0" fillId="0" borderId="11" xfId="57" applyNumberFormat="1" applyFont="1" applyFill="1" applyBorder="1" applyAlignment="1" applyProtection="1">
      <alignment/>
      <protection/>
    </xf>
    <xf numFmtId="0" fontId="37" fillId="0" borderId="78" xfId="0" applyFont="1" applyFill="1" applyBorder="1" applyAlignment="1">
      <alignment vertical="center"/>
    </xf>
    <xf numFmtId="4" fontId="0" fillId="0" borderId="13" xfId="0" applyNumberForma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right"/>
      <protection locked="0"/>
    </xf>
    <xf numFmtId="3" fontId="8" fillId="33" borderId="42" xfId="0" applyNumberFormat="1" applyFont="1" applyFill="1" applyBorder="1" applyAlignment="1" applyProtection="1">
      <alignment horizontal="right"/>
      <protection locked="0"/>
    </xf>
    <xf numFmtId="0" fontId="16" fillId="35" borderId="79" xfId="0" applyFont="1" applyFill="1" applyBorder="1" applyAlignment="1" applyProtection="1">
      <alignment horizontal="center" wrapText="1"/>
      <protection/>
    </xf>
    <xf numFmtId="0" fontId="2" fillId="0" borderId="34" xfId="54" applyFont="1" applyFill="1" applyBorder="1" applyAlignment="1" applyProtection="1">
      <alignment horizontal="center" vertical="center"/>
      <protection/>
    </xf>
    <xf numFmtId="0" fontId="37" fillId="0" borderId="34" xfId="54" applyFont="1" applyFill="1" applyBorder="1" applyAlignment="1" applyProtection="1">
      <alignment horizontal="center" vertical="center"/>
      <protection/>
    </xf>
    <xf numFmtId="0" fontId="37" fillId="0" borderId="80" xfId="54" applyFont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106" fillId="0" borderId="0" xfId="0" applyFont="1" applyAlignment="1" applyProtection="1">
      <alignment/>
      <protection/>
    </xf>
    <xf numFmtId="0" fontId="107" fillId="0" borderId="0" xfId="0" applyFont="1" applyAlignment="1" applyProtection="1">
      <alignment/>
      <protection/>
    </xf>
    <xf numFmtId="3" fontId="108" fillId="0" borderId="12" xfId="0" applyNumberFormat="1" applyFont="1" applyBorder="1" applyAlignment="1" applyProtection="1">
      <alignment horizontal="right"/>
      <protection hidden="1"/>
    </xf>
    <xf numFmtId="3" fontId="108" fillId="0" borderId="13" xfId="0" applyNumberFormat="1" applyFont="1" applyBorder="1" applyAlignment="1" applyProtection="1">
      <alignment horizontal="right"/>
      <protection hidden="1"/>
    </xf>
    <xf numFmtId="1" fontId="109" fillId="0" borderId="13" xfId="0" applyNumberFormat="1" applyFont="1" applyBorder="1" applyAlignment="1" applyProtection="1">
      <alignment horizontal="right"/>
      <protection hidden="1"/>
    </xf>
    <xf numFmtId="1" fontId="109" fillId="0" borderId="14" xfId="0" applyNumberFormat="1" applyFont="1" applyBorder="1" applyAlignment="1" applyProtection="1">
      <alignment horizontal="right"/>
      <protection hidden="1"/>
    </xf>
    <xf numFmtId="3" fontId="110" fillId="0" borderId="10" xfId="0" applyNumberFormat="1" applyFont="1" applyBorder="1" applyAlignment="1" applyProtection="1">
      <alignment/>
      <protection/>
    </xf>
    <xf numFmtId="0" fontId="51" fillId="0" borderId="57" xfId="0" applyFont="1" applyFill="1" applyBorder="1" applyAlignment="1" applyProtection="1">
      <alignment horizontal="center" vertical="top" wrapText="1"/>
      <protection/>
    </xf>
    <xf numFmtId="171" fontId="0" fillId="0" borderId="81" xfId="54" applyNumberFormat="1" applyFont="1" applyBorder="1" applyProtection="1">
      <alignment/>
      <protection/>
    </xf>
    <xf numFmtId="176" fontId="16" fillId="0" borderId="10" xfId="0" applyNumberFormat="1" applyFont="1" applyFill="1" applyBorder="1" applyAlignment="1">
      <alignment/>
    </xf>
    <xf numFmtId="176" fontId="11" fillId="0" borderId="18" xfId="47" applyNumberFormat="1" applyFont="1" applyFill="1" applyBorder="1" applyAlignment="1">
      <alignment/>
    </xf>
    <xf numFmtId="176" fontId="11" fillId="0" borderId="82" xfId="47" applyNumberFormat="1" applyFont="1" applyFill="1" applyBorder="1" applyAlignment="1">
      <alignment/>
    </xf>
    <xf numFmtId="0" fontId="11" fillId="33" borderId="39" xfId="47" applyNumberFormat="1" applyFont="1" applyFill="1" applyBorder="1" applyAlignment="1" applyProtection="1">
      <alignment horizontal="center" vertical="top"/>
      <protection locked="0"/>
    </xf>
    <xf numFmtId="41" fontId="11" fillId="33" borderId="12" xfId="47" applyFont="1" applyFill="1" applyBorder="1" applyAlignment="1" applyProtection="1">
      <alignment horizontal="right" vertical="top"/>
      <protection locked="0"/>
    </xf>
    <xf numFmtId="175" fontId="11" fillId="33" borderId="12" xfId="47" applyNumberFormat="1" applyFont="1" applyFill="1" applyBorder="1" applyAlignment="1" applyProtection="1">
      <alignment vertical="top"/>
      <protection locked="0"/>
    </xf>
    <xf numFmtId="0" fontId="11" fillId="33" borderId="40" xfId="47" applyNumberFormat="1" applyFont="1" applyFill="1" applyBorder="1" applyAlignment="1" applyProtection="1">
      <alignment horizontal="center" vertical="top"/>
      <protection locked="0"/>
    </xf>
    <xf numFmtId="0" fontId="11" fillId="33" borderId="40" xfId="0" applyNumberFormat="1" applyFont="1" applyFill="1" applyBorder="1" applyAlignment="1" applyProtection="1">
      <alignment horizontal="center" vertical="top"/>
      <protection locked="0"/>
    </xf>
    <xf numFmtId="0" fontId="11" fillId="33" borderId="41" xfId="0" applyNumberFormat="1" applyFont="1" applyFill="1" applyBorder="1" applyAlignment="1" applyProtection="1">
      <alignment horizontal="center" vertical="top"/>
      <protection locked="0"/>
    </xf>
    <xf numFmtId="0" fontId="11" fillId="33" borderId="40" xfId="47" applyNumberFormat="1" applyFont="1" applyFill="1" applyBorder="1" applyAlignment="1" applyProtection="1">
      <alignment vertical="top" wrapText="1"/>
      <protection locked="0"/>
    </xf>
    <xf numFmtId="176" fontId="11" fillId="0" borderId="75" xfId="47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41" fontId="11" fillId="33" borderId="13" xfId="47" applyFont="1" applyFill="1" applyBorder="1" applyAlignment="1" applyProtection="1">
      <alignment horizontal="distributed" wrapText="1" shrinkToFit="1"/>
      <protection locked="0"/>
    </xf>
    <xf numFmtId="41" fontId="11" fillId="33" borderId="12" xfId="47" applyFont="1" applyFill="1" applyBorder="1" applyAlignment="1" applyProtection="1">
      <alignment horizontal="distributed" wrapText="1" shrinkToFit="1"/>
      <protection locked="0"/>
    </xf>
    <xf numFmtId="41" fontId="11" fillId="33" borderId="14" xfId="47" applyFont="1" applyFill="1" applyBorder="1" applyAlignment="1" applyProtection="1">
      <alignment horizontal="distributed" wrapText="1" shrinkToFit="1"/>
      <protection locked="0"/>
    </xf>
    <xf numFmtId="0" fontId="53" fillId="0" borderId="0" xfId="0" applyFont="1" applyAlignment="1" applyProtection="1">
      <alignment/>
      <protection/>
    </xf>
    <xf numFmtId="9" fontId="0" fillId="0" borderId="13" xfId="57" applyFont="1" applyFill="1" applyBorder="1" applyAlignment="1" applyProtection="1">
      <alignment/>
      <protection hidden="1"/>
    </xf>
    <xf numFmtId="0" fontId="16" fillId="38" borderId="58" xfId="0" applyFont="1" applyFill="1" applyBorder="1" applyAlignment="1">
      <alignment horizontal="left"/>
    </xf>
    <xf numFmtId="0" fontId="2" fillId="0" borderId="58" xfId="0" applyFont="1" applyFill="1" applyBorder="1" applyAlignment="1">
      <alignment vertical="center"/>
    </xf>
    <xf numFmtId="3" fontId="51" fillId="0" borderId="72" xfId="0" applyNumberFormat="1" applyFont="1" applyBorder="1" applyAlignment="1" applyProtection="1">
      <alignment horizontal="right"/>
      <protection hidden="1"/>
    </xf>
    <xf numFmtId="3" fontId="51" fillId="0" borderId="83" xfId="0" applyNumberFormat="1" applyFont="1" applyBorder="1" applyAlignment="1" applyProtection="1">
      <alignment horizontal="right"/>
      <protection hidden="1"/>
    </xf>
    <xf numFmtId="3" fontId="51" fillId="0" borderId="84" xfId="0" applyNumberFormat="1" applyFont="1" applyBorder="1" applyAlignment="1" applyProtection="1">
      <alignment horizontal="right"/>
      <protection hidden="1"/>
    </xf>
    <xf numFmtId="3" fontId="111" fillId="0" borderId="11" xfId="54" applyNumberFormat="1" applyFont="1" applyFill="1" applyBorder="1" applyProtection="1">
      <alignment/>
      <protection hidden="1"/>
    </xf>
    <xf numFmtId="0" fontId="29" fillId="0" borderId="13" xfId="0" applyFont="1" applyBorder="1" applyAlignment="1" applyProtection="1">
      <alignment horizontal="center"/>
      <protection hidden="1"/>
    </xf>
    <xf numFmtId="3" fontId="29" fillId="0" borderId="13" xfId="0" applyNumberFormat="1" applyFont="1" applyBorder="1" applyAlignment="1" applyProtection="1">
      <alignment horizontal="right"/>
      <protection hidden="1"/>
    </xf>
    <xf numFmtId="175" fontId="45" fillId="36" borderId="13" xfId="0" applyNumberFormat="1" applyFont="1" applyFill="1" applyBorder="1" applyAlignment="1" applyProtection="1">
      <alignment horizontal="right"/>
      <protection hidden="1"/>
    </xf>
    <xf numFmtId="0" fontId="46" fillId="33" borderId="13" xfId="0" applyNumberFormat="1" applyFont="1" applyFill="1" applyBorder="1" applyAlignment="1" applyProtection="1">
      <alignment horizontal="center"/>
      <protection locked="0"/>
    </xf>
    <xf numFmtId="0" fontId="29" fillId="0" borderId="40" xfId="0" applyFont="1" applyFill="1" applyBorder="1" applyAlignment="1" applyProtection="1">
      <alignment horizontal="center"/>
      <protection hidden="1"/>
    </xf>
    <xf numFmtId="0" fontId="8" fillId="0" borderId="13" xfId="0" applyNumberFormat="1" applyFont="1" applyBorder="1" applyAlignment="1" applyProtection="1">
      <alignment horizontal="left" vertical="top" wrapText="1"/>
      <protection locked="0"/>
    </xf>
    <xf numFmtId="0" fontId="8" fillId="0" borderId="12" xfId="0" applyNumberFormat="1" applyFont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left" vertical="top" wrapText="1"/>
      <protection locked="0"/>
    </xf>
    <xf numFmtId="0" fontId="16" fillId="35" borderId="85" xfId="0" applyFont="1" applyFill="1" applyBorder="1" applyAlignment="1" applyProtection="1">
      <alignment horizontal="center" vertical="top" wrapText="1"/>
      <protection/>
    </xf>
    <xf numFmtId="0" fontId="16" fillId="35" borderId="38" xfId="0" applyFont="1" applyFill="1" applyBorder="1" applyAlignment="1" applyProtection="1">
      <alignment horizontal="center" vertical="top" wrapText="1"/>
      <protection/>
    </xf>
    <xf numFmtId="0" fontId="16" fillId="35" borderId="38" xfId="0" applyFont="1" applyFill="1" applyBorder="1" applyAlignment="1" applyProtection="1">
      <alignment horizontal="center" vertical="top" wrapText="1"/>
      <protection/>
    </xf>
    <xf numFmtId="3" fontId="8" fillId="33" borderId="65" xfId="0" applyNumberFormat="1" applyFont="1" applyFill="1" applyBorder="1" applyAlignment="1" applyProtection="1">
      <alignment horizontal="right"/>
      <protection locked="0"/>
    </xf>
    <xf numFmtId="3" fontId="8" fillId="33" borderId="33" xfId="0" applyNumberFormat="1" applyFont="1" applyFill="1" applyBorder="1" applyAlignment="1" applyProtection="1">
      <alignment horizontal="right"/>
      <protection locked="0"/>
    </xf>
    <xf numFmtId="4" fontId="0" fillId="33" borderId="13" xfId="54" applyNumberFormat="1" applyFont="1" applyFill="1" applyBorder="1" applyProtection="1">
      <alignment/>
      <protection locked="0"/>
    </xf>
    <xf numFmtId="0" fontId="111" fillId="0" borderId="13" xfId="54" applyFont="1" applyFill="1" applyBorder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112" fillId="35" borderId="85" xfId="0" applyFont="1" applyFill="1" applyBorder="1" applyAlignment="1" applyProtection="1">
      <alignment horizontal="center" vertical="top" wrapText="1"/>
      <protection/>
    </xf>
    <xf numFmtId="0" fontId="16" fillId="35" borderId="38" xfId="0" applyFont="1" applyFill="1" applyBorder="1" applyAlignment="1" applyProtection="1">
      <alignment horizontal="center" wrapText="1"/>
      <protection/>
    </xf>
    <xf numFmtId="0" fontId="16" fillId="35" borderId="57" xfId="0" applyFont="1" applyFill="1" applyBorder="1" applyAlignment="1" applyProtection="1">
      <alignment horizontal="center" vertical="top" wrapText="1"/>
      <protection/>
    </xf>
    <xf numFmtId="0" fontId="29" fillId="0" borderId="41" xfId="0" applyFont="1" applyFill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3" fontId="29" fillId="0" borderId="14" xfId="0" applyNumberFormat="1" applyFont="1" applyBorder="1" applyAlignment="1" applyProtection="1">
      <alignment horizontal="right"/>
      <protection hidden="1"/>
    </xf>
    <xf numFmtId="175" fontId="45" fillId="36" borderId="14" xfId="0" applyNumberFormat="1" applyFont="1" applyFill="1" applyBorder="1" applyAlignment="1" applyProtection="1">
      <alignment horizontal="right"/>
      <protection hidden="1"/>
    </xf>
    <xf numFmtId="0" fontId="46" fillId="33" borderId="14" xfId="0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Fill="1" applyBorder="1" applyAlignment="1" applyProtection="1">
      <alignment horizontal="center"/>
      <protection hidden="1"/>
    </xf>
    <xf numFmtId="41" fontId="8" fillId="0" borderId="14" xfId="0" applyNumberFormat="1" applyFont="1" applyBorder="1" applyAlignment="1" applyProtection="1">
      <alignment horizontal="center"/>
      <protection hidden="1"/>
    </xf>
    <xf numFmtId="3" fontId="8" fillId="33" borderId="86" xfId="0" applyNumberFormat="1" applyFont="1" applyFill="1" applyBorder="1" applyAlignment="1" applyProtection="1">
      <alignment horizontal="right"/>
      <protection locked="0"/>
    </xf>
    <xf numFmtId="3" fontId="8" fillId="33" borderId="14" xfId="0" applyNumberFormat="1" applyFont="1" applyFill="1" applyBorder="1" applyAlignment="1" applyProtection="1">
      <alignment horizontal="right"/>
      <protection locked="0"/>
    </xf>
    <xf numFmtId="3" fontId="8" fillId="33" borderId="43" xfId="0" applyNumberFormat="1" applyFont="1" applyFill="1" applyBorder="1" applyAlignment="1" applyProtection="1">
      <alignment horizontal="right"/>
      <protection locked="0"/>
    </xf>
    <xf numFmtId="0" fontId="0" fillId="0" borderId="0" xfId="51">
      <alignment/>
      <protection/>
    </xf>
    <xf numFmtId="10" fontId="0" fillId="33" borderId="11" xfId="54" applyNumberFormat="1" applyFont="1" applyFill="1" applyBorder="1" applyProtection="1">
      <alignment/>
      <protection locked="0"/>
    </xf>
    <xf numFmtId="10" fontId="0" fillId="1" borderId="13" xfId="54" applyNumberFormat="1" applyFont="1" applyFill="1" applyBorder="1" applyProtection="1">
      <alignment/>
      <protection/>
    </xf>
    <xf numFmtId="41" fontId="11" fillId="33" borderId="13" xfId="47" applyFont="1" applyFill="1" applyBorder="1" applyAlignment="1" applyProtection="1">
      <alignment horizontal="right" vertical="top"/>
      <protection locked="0"/>
    </xf>
    <xf numFmtId="175" fontId="11" fillId="33" borderId="13" xfId="47" applyNumberFormat="1" applyFont="1" applyFill="1" applyBorder="1" applyAlignment="1" applyProtection="1">
      <alignment vertical="top"/>
      <protection locked="0"/>
    </xf>
    <xf numFmtId="0" fontId="13" fillId="35" borderId="60" xfId="0" applyFont="1" applyFill="1" applyBorder="1" applyAlignment="1">
      <alignment horizontal="center" vertical="center"/>
    </xf>
    <xf numFmtId="0" fontId="13" fillId="35" borderId="62" xfId="0" applyFont="1" applyFill="1" applyBorder="1" applyAlignment="1">
      <alignment horizontal="center" vertical="center" wrapText="1"/>
    </xf>
    <xf numFmtId="0" fontId="13" fillId="35" borderId="87" xfId="0" applyFont="1" applyFill="1" applyBorder="1" applyAlignment="1">
      <alignment horizontal="center" vertical="center" wrapText="1"/>
    </xf>
    <xf numFmtId="41" fontId="11" fillId="33" borderId="14" xfId="47" applyFont="1" applyFill="1" applyBorder="1" applyAlignment="1" applyProtection="1">
      <alignment horizontal="right" vertical="top"/>
      <protection locked="0"/>
    </xf>
    <xf numFmtId="175" fontId="11" fillId="33" borderId="14" xfId="47" applyNumberFormat="1" applyFont="1" applyFill="1" applyBorder="1" applyAlignment="1" applyProtection="1">
      <alignment vertical="top"/>
      <protection locked="0"/>
    </xf>
    <xf numFmtId="0" fontId="16" fillId="0" borderId="58" xfId="0" applyFont="1" applyBorder="1" applyAlignment="1">
      <alignment/>
    </xf>
    <xf numFmtId="176" fontId="16" fillId="0" borderId="58" xfId="0" applyNumberFormat="1" applyFont="1" applyFill="1" applyBorder="1" applyAlignment="1">
      <alignment/>
    </xf>
    <xf numFmtId="0" fontId="14" fillId="0" borderId="64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4" fillId="0" borderId="70" xfId="0" applyFont="1" applyFill="1" applyBorder="1" applyAlignment="1">
      <alignment/>
    </xf>
    <xf numFmtId="4" fontId="16" fillId="0" borderId="67" xfId="47" applyNumberFormat="1" applyFont="1" applyFill="1" applyBorder="1" applyAlignment="1">
      <alignment horizontal="right"/>
    </xf>
    <xf numFmtId="4" fontId="16" fillId="0" borderId="54" xfId="47" applyNumberFormat="1" applyFont="1" applyFill="1" applyBorder="1" applyAlignment="1">
      <alignment horizontal="right"/>
    </xf>
    <xf numFmtId="4" fontId="16" fillId="0" borderId="88" xfId="47" applyNumberFormat="1" applyFont="1" applyFill="1" applyBorder="1" applyAlignment="1">
      <alignment horizontal="right"/>
    </xf>
    <xf numFmtId="0" fontId="16" fillId="0" borderId="89" xfId="0" applyFont="1" applyBorder="1" applyAlignment="1">
      <alignment/>
    </xf>
    <xf numFmtId="0" fontId="15" fillId="33" borderId="13" xfId="0" applyFont="1" applyFill="1" applyBorder="1" applyAlignment="1" applyProtection="1">
      <alignment/>
      <protection locked="0"/>
    </xf>
    <xf numFmtId="2" fontId="14" fillId="35" borderId="62" xfId="0" applyNumberFormat="1" applyFont="1" applyFill="1" applyBorder="1" applyAlignment="1">
      <alignment horizontal="center" vertical="center" wrapText="1"/>
    </xf>
    <xf numFmtId="2" fontId="13" fillId="35" borderId="58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 applyProtection="1">
      <alignment/>
      <protection locked="0"/>
    </xf>
    <xf numFmtId="0" fontId="15" fillId="33" borderId="14" xfId="0" applyFont="1" applyFill="1" applyBorder="1" applyAlignment="1" applyProtection="1">
      <alignment/>
      <protection locked="0"/>
    </xf>
    <xf numFmtId="0" fontId="9" fillId="0" borderId="90" xfId="0" applyFont="1" applyBorder="1" applyAlignment="1">
      <alignment horizontal="center" vertical="top" wrapText="1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hidden="1"/>
    </xf>
    <xf numFmtId="0" fontId="61" fillId="39" borderId="79" xfId="36" applyFont="1" applyFill="1" applyBorder="1" applyAlignment="1" applyProtection="1">
      <alignment horizontal="center" vertical="center"/>
      <protection/>
    </xf>
    <xf numFmtId="0" fontId="60" fillId="40" borderId="91" xfId="36" applyFont="1" applyFill="1" applyBorder="1" applyAlignment="1" applyProtection="1">
      <alignment horizontal="center" vertical="center" wrapText="1" shrinkToFit="1"/>
      <protection/>
    </xf>
    <xf numFmtId="0" fontId="43" fillId="40" borderId="91" xfId="36" applyFont="1" applyFill="1" applyBorder="1" applyAlignment="1" applyProtection="1">
      <alignment horizontal="center" vertical="center" wrapText="1" shrinkToFit="1"/>
      <protection/>
    </xf>
    <xf numFmtId="4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41" fontId="23" fillId="0" borderId="13" xfId="0" applyNumberFormat="1" applyFont="1" applyBorder="1" applyAlignment="1">
      <alignment/>
    </xf>
    <xf numFmtId="1" fontId="0" fillId="0" borderId="13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/>
    </xf>
    <xf numFmtId="41" fontId="0" fillId="0" borderId="13" xfId="0" applyNumberFormat="1" applyFill="1" applyBorder="1" applyAlignment="1">
      <alignment/>
    </xf>
    <xf numFmtId="41" fontId="23" fillId="0" borderId="13" xfId="0" applyNumberFormat="1" applyFont="1" applyFill="1" applyBorder="1" applyAlignment="1">
      <alignment/>
    </xf>
    <xf numFmtId="0" fontId="0" fillId="0" borderId="13" xfId="36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/>
    </xf>
    <xf numFmtId="49" fontId="0" fillId="0" borderId="13" xfId="0" applyNumberFormat="1" applyFill="1" applyBorder="1" applyAlignment="1">
      <alignment/>
    </xf>
    <xf numFmtId="0" fontId="54" fillId="3" borderId="13" xfId="0" applyFont="1" applyFill="1" applyBorder="1" applyAlignment="1">
      <alignment/>
    </xf>
    <xf numFmtId="0" fontId="6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3" fontId="0" fillId="3" borderId="13" xfId="0" applyNumberFormat="1" applyFill="1" applyBorder="1" applyAlignment="1">
      <alignment/>
    </xf>
    <xf numFmtId="0" fontId="2" fillId="3" borderId="13" xfId="0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111" fillId="0" borderId="0" xfId="0" applyNumberFormat="1" applyFont="1" applyAlignment="1">
      <alignment/>
    </xf>
    <xf numFmtId="3" fontId="111" fillId="3" borderId="13" xfId="0" applyNumberFormat="1" applyFont="1" applyFill="1" applyBorder="1" applyAlignment="1">
      <alignment/>
    </xf>
    <xf numFmtId="0" fontId="111" fillId="0" borderId="0" xfId="0" applyFont="1" applyAlignment="1">
      <alignment/>
    </xf>
    <xf numFmtId="3" fontId="113" fillId="3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1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1" fontId="63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 applyProtection="1">
      <alignment/>
      <protection/>
    </xf>
    <xf numFmtId="0" fontId="0" fillId="0" borderId="13" xfId="54" applyFont="1" applyFill="1" applyBorder="1" applyAlignment="1" applyProtection="1">
      <alignment wrapText="1"/>
      <protection locked="0"/>
    </xf>
    <xf numFmtId="0" fontId="61" fillId="0" borderId="79" xfId="36" applyFont="1" applyFill="1" applyBorder="1" applyAlignment="1" applyProtection="1">
      <alignment horizontal="center" vertical="center"/>
      <protection/>
    </xf>
    <xf numFmtId="14" fontId="0" fillId="0" borderId="13" xfId="54" applyNumberFormat="1" applyFont="1" applyBorder="1" applyAlignment="1" applyProtection="1">
      <alignment horizontal="center"/>
      <protection locked="0"/>
    </xf>
    <xf numFmtId="41" fontId="111" fillId="0" borderId="33" xfId="47" applyFont="1" applyFill="1" applyBorder="1" applyAlignment="1" applyProtection="1">
      <alignment/>
      <protection hidden="1"/>
    </xf>
    <xf numFmtId="49" fontId="8" fillId="0" borderId="13" xfId="0" applyNumberFormat="1" applyFont="1" applyBorder="1" applyAlignment="1" applyProtection="1">
      <alignment horizontal="center"/>
      <protection/>
    </xf>
    <xf numFmtId="49" fontId="0" fillId="0" borderId="13" xfId="0" applyNumberFormat="1" applyBorder="1" applyAlignment="1">
      <alignment horizontal="left"/>
    </xf>
    <xf numFmtId="0" fontId="59" fillId="0" borderId="39" xfId="36" applyNumberFormat="1" applyFont="1" applyBorder="1" applyAlignment="1" applyProtection="1">
      <alignment horizontal="center"/>
      <protection hidden="1"/>
    </xf>
    <xf numFmtId="0" fontId="59" fillId="0" borderId="40" xfId="36" applyNumberFormat="1" applyFont="1" applyBorder="1" applyAlignment="1" applyProtection="1">
      <alignment horizontal="center"/>
      <protection hidden="1"/>
    </xf>
    <xf numFmtId="0" fontId="59" fillId="0" borderId="41" xfId="36" applyNumberFormat="1" applyFont="1" applyBorder="1" applyAlignment="1" applyProtection="1">
      <alignment horizontal="center"/>
      <protection hidden="1"/>
    </xf>
    <xf numFmtId="49" fontId="0" fillId="0" borderId="13" xfId="54" applyNumberFormat="1" applyFont="1" applyFill="1" applyBorder="1" applyAlignment="1" applyProtection="1">
      <alignment horizontal="left"/>
      <protection/>
    </xf>
    <xf numFmtId="3" fontId="0" fillId="0" borderId="92" xfId="54" applyNumberFormat="1" applyFont="1" applyBorder="1" applyProtection="1">
      <alignment/>
      <protection/>
    </xf>
    <xf numFmtId="3" fontId="0" fillId="1" borderId="13" xfId="54" applyNumberFormat="1" applyFont="1" applyFill="1" applyBorder="1" applyProtection="1">
      <alignment/>
      <protection/>
    </xf>
    <xf numFmtId="14" fontId="0" fillId="33" borderId="13" xfId="54" applyNumberFormat="1" applyFont="1" applyFill="1" applyBorder="1" applyAlignment="1" applyProtection="1">
      <alignment wrapText="1"/>
      <protection locked="0"/>
    </xf>
    <xf numFmtId="41" fontId="114" fillId="0" borderId="13" xfId="0" applyNumberFormat="1" applyFont="1" applyFill="1" applyBorder="1" applyAlignment="1">
      <alignment horizontal="center" vertical="center" wrapText="1"/>
    </xf>
    <xf numFmtId="0" fontId="33" fillId="0" borderId="90" xfId="0" applyFont="1" applyFill="1" applyBorder="1" applyAlignment="1">
      <alignment horizontal="center" vertical="center" wrapText="1"/>
    </xf>
    <xf numFmtId="0" fontId="33" fillId="0" borderId="93" xfId="0" applyFont="1" applyFill="1" applyBorder="1" applyAlignment="1">
      <alignment horizontal="center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16" fillId="38" borderId="90" xfId="0" applyFont="1" applyFill="1" applyBorder="1" applyAlignment="1">
      <alignment horizontal="center"/>
    </xf>
    <xf numFmtId="0" fontId="16" fillId="38" borderId="93" xfId="0" applyFont="1" applyFill="1" applyBorder="1" applyAlignment="1">
      <alignment horizontal="center"/>
    </xf>
    <xf numFmtId="0" fontId="16" fillId="38" borderId="79" xfId="0" applyFont="1" applyFill="1" applyBorder="1" applyAlignment="1">
      <alignment horizontal="center"/>
    </xf>
    <xf numFmtId="0" fontId="5" fillId="0" borderId="93" xfId="0" applyFont="1" applyBorder="1" applyAlignment="1">
      <alignment horizontal="left" wrapText="1"/>
    </xf>
    <xf numFmtId="0" fontId="5" fillId="0" borderId="79" xfId="0" applyFont="1" applyBorder="1" applyAlignment="1">
      <alignment horizontal="left" wrapText="1"/>
    </xf>
    <xf numFmtId="0" fontId="54" fillId="41" borderId="90" xfId="0" applyFont="1" applyFill="1" applyBorder="1" applyAlignment="1">
      <alignment horizontal="left" vertical="center" wrapText="1"/>
    </xf>
    <xf numFmtId="0" fontId="54" fillId="41" borderId="93" xfId="0" applyFont="1" applyFill="1" applyBorder="1" applyAlignment="1">
      <alignment horizontal="left" vertical="center" wrapText="1"/>
    </xf>
    <xf numFmtId="0" fontId="54" fillId="41" borderId="79" xfId="0" applyFont="1" applyFill="1" applyBorder="1" applyAlignment="1">
      <alignment horizontal="left" vertical="center" wrapText="1"/>
    </xf>
    <xf numFmtId="0" fontId="5" fillId="0" borderId="90" xfId="0" applyFont="1" applyBorder="1" applyAlignment="1">
      <alignment horizontal="left" vertical="top" wrapText="1"/>
    </xf>
    <xf numFmtId="0" fontId="5" fillId="0" borderId="93" xfId="0" applyFont="1" applyBorder="1" applyAlignment="1">
      <alignment horizontal="left" vertical="top" wrapText="1"/>
    </xf>
    <xf numFmtId="0" fontId="5" fillId="0" borderId="79" xfId="0" applyFont="1" applyBorder="1" applyAlignment="1">
      <alignment horizontal="left" vertical="top" wrapText="1"/>
    </xf>
    <xf numFmtId="0" fontId="5" fillId="0" borderId="94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40" fillId="0" borderId="94" xfId="0" applyFont="1" applyBorder="1" applyAlignment="1">
      <alignment horizontal="left" wrapText="1"/>
    </xf>
    <xf numFmtId="0" fontId="40" fillId="0" borderId="44" xfId="0" applyFont="1" applyBorder="1" applyAlignment="1">
      <alignment horizontal="left" wrapText="1"/>
    </xf>
    <xf numFmtId="0" fontId="0" fillId="0" borderId="90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79" xfId="0" applyBorder="1" applyAlignment="1">
      <alignment horizontal="left"/>
    </xf>
    <xf numFmtId="0" fontId="58" fillId="0" borderId="13" xfId="51" applyFont="1" applyBorder="1" applyAlignment="1">
      <alignment horizontal="left"/>
      <protection/>
    </xf>
    <xf numFmtId="0" fontId="3" fillId="42" borderId="49" xfId="53" applyFont="1" applyFill="1" applyBorder="1" applyAlignment="1" applyProtection="1">
      <alignment horizontal="left" vertical="center"/>
      <protection locked="0"/>
    </xf>
    <xf numFmtId="0" fontId="3" fillId="42" borderId="28" xfId="53" applyFont="1" applyFill="1" applyBorder="1" applyAlignment="1" applyProtection="1">
      <alignment horizontal="left" vertical="center"/>
      <protection locked="0"/>
    </xf>
    <xf numFmtId="49" fontId="0" fillId="33" borderId="42" xfId="54" applyNumberFormat="1" applyFont="1" applyFill="1" applyBorder="1" applyAlignment="1" applyProtection="1">
      <alignment horizontal="left" vertical="top" wrapText="1"/>
      <protection locked="0"/>
    </xf>
    <xf numFmtId="49" fontId="0" fillId="33" borderId="32" xfId="54" applyNumberFormat="1" applyFont="1" applyFill="1" applyBorder="1" applyAlignment="1" applyProtection="1">
      <alignment horizontal="left" vertical="top" wrapText="1"/>
      <protection locked="0"/>
    </xf>
    <xf numFmtId="49" fontId="0" fillId="33" borderId="54" xfId="54" applyNumberFormat="1" applyFont="1" applyFill="1" applyBorder="1" applyAlignment="1" applyProtection="1">
      <alignment horizontal="left" vertical="top" wrapText="1"/>
      <protection locked="0"/>
    </xf>
    <xf numFmtId="0" fontId="3" fillId="42" borderId="49" xfId="52" applyFont="1" applyFill="1" applyBorder="1" applyAlignment="1" applyProtection="1">
      <alignment horizontal="left" vertical="center"/>
      <protection locked="0"/>
    </xf>
    <xf numFmtId="0" fontId="3" fillId="42" borderId="28" xfId="52" applyFont="1" applyFill="1" applyBorder="1" applyAlignment="1" applyProtection="1">
      <alignment horizontal="left" vertical="center"/>
      <protection locked="0"/>
    </xf>
    <xf numFmtId="0" fontId="3" fillId="42" borderId="49" xfId="52" applyFont="1" applyFill="1" applyBorder="1" applyAlignment="1" applyProtection="1">
      <alignment horizontal="left" vertical="center"/>
      <protection locked="0"/>
    </xf>
    <xf numFmtId="0" fontId="0" fillId="33" borderId="42" xfId="54" applyFont="1" applyFill="1" applyBorder="1" applyAlignment="1" applyProtection="1">
      <alignment horizontal="left" vertical="top" wrapText="1"/>
      <protection locked="0"/>
    </xf>
    <xf numFmtId="0" fontId="0" fillId="33" borderId="32" xfId="54" applyFont="1" applyFill="1" applyBorder="1" applyAlignment="1" applyProtection="1">
      <alignment horizontal="left" vertical="top" wrapText="1"/>
      <protection locked="0"/>
    </xf>
    <xf numFmtId="0" fontId="0" fillId="33" borderId="54" xfId="54" applyFont="1" applyFill="1" applyBorder="1" applyAlignment="1" applyProtection="1">
      <alignment horizontal="left" vertical="top" wrapText="1"/>
      <protection locked="0"/>
    </xf>
    <xf numFmtId="0" fontId="0" fillId="33" borderId="95" xfId="54" applyFont="1" applyFill="1" applyBorder="1" applyAlignment="1" applyProtection="1">
      <alignment horizontal="left" vertical="top" wrapText="1"/>
      <protection locked="0"/>
    </xf>
    <xf numFmtId="0" fontId="0" fillId="33" borderId="96" xfId="54" applyFont="1" applyFill="1" applyBorder="1" applyAlignment="1" applyProtection="1">
      <alignment horizontal="left" vertical="top" wrapText="1"/>
      <protection locked="0"/>
    </xf>
    <xf numFmtId="0" fontId="0" fillId="33" borderId="97" xfId="54" applyFont="1" applyFill="1" applyBorder="1" applyAlignment="1" applyProtection="1">
      <alignment horizontal="left" vertical="top" wrapText="1"/>
      <protection locked="0"/>
    </xf>
    <xf numFmtId="0" fontId="0" fillId="33" borderId="25" xfId="54" applyFont="1" applyFill="1" applyBorder="1" applyAlignment="1" applyProtection="1">
      <alignment horizontal="left" vertical="top" wrapText="1"/>
      <protection locked="0"/>
    </xf>
    <xf numFmtId="0" fontId="0" fillId="33" borderId="24" xfId="54" applyFont="1" applyFill="1" applyBorder="1" applyAlignment="1" applyProtection="1">
      <alignment horizontal="left" vertical="top" wrapText="1"/>
      <protection locked="0"/>
    </xf>
    <xf numFmtId="0" fontId="0" fillId="33" borderId="98" xfId="54" applyFont="1" applyFill="1" applyBorder="1" applyAlignment="1" applyProtection="1">
      <alignment horizontal="left" vertical="top" wrapText="1"/>
      <protection locked="0"/>
    </xf>
    <xf numFmtId="0" fontId="0" fillId="33" borderId="99" xfId="54" applyFont="1" applyFill="1" applyBorder="1" applyAlignment="1" applyProtection="1">
      <alignment horizontal="left"/>
      <protection locked="0"/>
    </xf>
    <xf numFmtId="0" fontId="0" fillId="33" borderId="100" xfId="54" applyFont="1" applyFill="1" applyBorder="1" applyAlignment="1" applyProtection="1">
      <alignment horizontal="left"/>
      <protection locked="0"/>
    </xf>
    <xf numFmtId="0" fontId="3" fillId="0" borderId="40" xfId="52" applyFont="1" applyFill="1" applyBorder="1" applyAlignment="1" applyProtection="1">
      <alignment horizontal="left" vertical="center"/>
      <protection/>
    </xf>
    <xf numFmtId="0" fontId="3" fillId="0" borderId="42" xfId="52" applyFont="1" applyFill="1" applyBorder="1" applyAlignment="1" applyProtection="1">
      <alignment horizontal="left" vertical="center"/>
      <protection/>
    </xf>
    <xf numFmtId="0" fontId="3" fillId="0" borderId="40" xfId="53" applyFont="1" applyFill="1" applyBorder="1" applyAlignment="1" applyProtection="1">
      <alignment horizontal="left" vertical="center"/>
      <protection/>
    </xf>
    <xf numFmtId="0" fontId="3" fillId="0" borderId="42" xfId="53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top" wrapText="1"/>
      <protection locked="0"/>
    </xf>
    <xf numFmtId="0" fontId="0" fillId="33" borderId="19" xfId="54" applyFont="1" applyFill="1" applyBorder="1" applyAlignment="1" applyProtection="1">
      <alignment horizontal="left" vertical="top" wrapText="1"/>
      <protection locked="0"/>
    </xf>
    <xf numFmtId="0" fontId="0" fillId="0" borderId="99" xfId="54" applyFont="1" applyFill="1" applyBorder="1" applyAlignment="1" applyProtection="1">
      <alignment horizontal="left"/>
      <protection/>
    </xf>
    <xf numFmtId="0" fontId="0" fillId="0" borderId="100" xfId="54" applyFont="1" applyFill="1" applyBorder="1" applyAlignment="1" applyProtection="1">
      <alignment horizontal="left"/>
      <protection/>
    </xf>
    <xf numFmtId="0" fontId="0" fillId="33" borderId="42" xfId="54" applyFont="1" applyFill="1" applyBorder="1" applyAlignment="1" applyProtection="1">
      <alignment horizontal="left" vertical="top" wrapText="1"/>
      <protection hidden="1" locked="0"/>
    </xf>
    <xf numFmtId="0" fontId="0" fillId="33" borderId="96" xfId="54" applyFont="1" applyFill="1" applyBorder="1" applyAlignment="1" applyProtection="1">
      <alignment horizontal="left" vertical="top" wrapText="1"/>
      <protection locked="0"/>
    </xf>
    <xf numFmtId="0" fontId="0" fillId="33" borderId="97" xfId="54" applyFont="1" applyFill="1" applyBorder="1" applyAlignment="1" applyProtection="1">
      <alignment horizontal="left" vertical="top" wrapText="1"/>
      <protection locked="0"/>
    </xf>
    <xf numFmtId="0" fontId="0" fillId="33" borderId="25" xfId="54" applyFont="1" applyFill="1" applyBorder="1" applyAlignment="1" applyProtection="1">
      <alignment horizontal="left" vertical="top" wrapText="1"/>
      <protection locked="0"/>
    </xf>
    <xf numFmtId="0" fontId="0" fillId="33" borderId="24" xfId="54" applyFont="1" applyFill="1" applyBorder="1" applyAlignment="1" applyProtection="1">
      <alignment horizontal="left" vertical="top" wrapText="1"/>
      <protection locked="0"/>
    </xf>
    <xf numFmtId="0" fontId="0" fillId="33" borderId="98" xfId="54" applyFont="1" applyFill="1" applyBorder="1" applyAlignment="1" applyProtection="1">
      <alignment horizontal="left" vertical="top" wrapText="1"/>
      <protection locked="0"/>
    </xf>
    <xf numFmtId="0" fontId="0" fillId="33" borderId="13" xfId="54" applyFont="1" applyFill="1" applyBorder="1" applyAlignment="1" applyProtection="1">
      <alignment horizontal="left"/>
      <protection locked="0"/>
    </xf>
    <xf numFmtId="0" fontId="10" fillId="43" borderId="90" xfId="0" applyFont="1" applyFill="1" applyBorder="1" applyAlignment="1">
      <alignment horizontal="center" vertical="center" wrapText="1"/>
    </xf>
    <xf numFmtId="0" fontId="0" fillId="0" borderId="93" xfId="0" applyBorder="1" applyAlignment="1">
      <alignment/>
    </xf>
    <xf numFmtId="0" fontId="0" fillId="0" borderId="79" xfId="0" applyBorder="1" applyAlignment="1">
      <alignment/>
    </xf>
    <xf numFmtId="0" fontId="15" fillId="33" borderId="43" xfId="0" applyFont="1" applyFill="1" applyBorder="1" applyAlignment="1" applyProtection="1">
      <alignment horizontal="left"/>
      <protection locked="0"/>
    </xf>
    <xf numFmtId="0" fontId="15" fillId="33" borderId="71" xfId="0" applyFont="1" applyFill="1" applyBorder="1" applyAlignment="1" applyProtection="1">
      <alignment horizontal="left"/>
      <protection locked="0"/>
    </xf>
    <xf numFmtId="0" fontId="15" fillId="33" borderId="86" xfId="0" applyFont="1" applyFill="1" applyBorder="1" applyAlignment="1" applyProtection="1">
      <alignment horizontal="left"/>
      <protection locked="0"/>
    </xf>
    <xf numFmtId="0" fontId="15" fillId="33" borderId="42" xfId="0" applyFont="1" applyFill="1" applyBorder="1" applyAlignment="1" applyProtection="1">
      <alignment horizontal="left"/>
      <protection locked="0"/>
    </xf>
    <xf numFmtId="0" fontId="15" fillId="33" borderId="32" xfId="0" applyFont="1" applyFill="1" applyBorder="1" applyAlignment="1" applyProtection="1">
      <alignment horizontal="left"/>
      <protection locked="0"/>
    </xf>
    <xf numFmtId="0" fontId="15" fillId="33" borderId="33" xfId="0" applyFont="1" applyFill="1" applyBorder="1" applyAlignment="1" applyProtection="1">
      <alignment horizontal="left"/>
      <protection locked="0"/>
    </xf>
    <xf numFmtId="2" fontId="13" fillId="35" borderId="61" xfId="0" applyNumberFormat="1" applyFont="1" applyFill="1" applyBorder="1" applyAlignment="1">
      <alignment horizontal="center" vertical="center" wrapText="1"/>
    </xf>
    <xf numFmtId="2" fontId="13" fillId="35" borderId="93" xfId="0" applyNumberFormat="1" applyFont="1" applyFill="1" applyBorder="1" applyAlignment="1">
      <alignment horizontal="center" vertical="center" wrapText="1"/>
    </xf>
    <xf numFmtId="2" fontId="13" fillId="35" borderId="101" xfId="0" applyNumberFormat="1" applyFont="1" applyFill="1" applyBorder="1" applyAlignment="1">
      <alignment horizontal="center" vertical="center" wrapText="1"/>
    </xf>
    <xf numFmtId="41" fontId="11" fillId="33" borderId="45" xfId="47" applyFont="1" applyFill="1" applyBorder="1" applyAlignment="1" applyProtection="1">
      <alignment horizontal="left"/>
      <protection locked="0"/>
    </xf>
    <xf numFmtId="41" fontId="11" fillId="33" borderId="66" xfId="47" applyFont="1" applyFill="1" applyBorder="1" applyAlignment="1" applyProtection="1">
      <alignment horizontal="left"/>
      <protection locked="0"/>
    </xf>
    <xf numFmtId="41" fontId="11" fillId="33" borderId="65" xfId="47" applyFont="1" applyFill="1" applyBorder="1" applyAlignment="1" applyProtection="1">
      <alignment horizontal="left"/>
      <protection locked="0"/>
    </xf>
    <xf numFmtId="0" fontId="10" fillId="43" borderId="93" xfId="0" applyFont="1" applyFill="1" applyBorder="1" applyAlignment="1">
      <alignment horizontal="center" vertical="center" wrapText="1"/>
    </xf>
    <xf numFmtId="0" fontId="10" fillId="43" borderId="79" xfId="0" applyFont="1" applyFill="1" applyBorder="1" applyAlignment="1">
      <alignment horizontal="center" vertical="center" wrapText="1"/>
    </xf>
    <xf numFmtId="0" fontId="10" fillId="43" borderId="90" xfId="0" applyFont="1" applyFill="1" applyBorder="1" applyAlignment="1" applyProtection="1">
      <alignment horizontal="center" vertical="center" wrapText="1"/>
      <protection/>
    </xf>
    <xf numFmtId="0" fontId="0" fillId="0" borderId="93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PI-PSS.xls Grafico 3" xfId="46"/>
    <cellStyle name="Comma [0]" xfId="47"/>
    <cellStyle name="Migliaia 2" xfId="48"/>
    <cellStyle name="Neutrale" xfId="49"/>
    <cellStyle name="Normal_TimeLineEx" xfId="50"/>
    <cellStyle name="Normale 2" xfId="51"/>
    <cellStyle name="Normale_CNR_COSTI_2004-con irap" xfId="52"/>
    <cellStyle name="Normale_CNR_COSTI_2004-con irap_PSS per bandi Cosmo" xfId="53"/>
    <cellStyle name="Normale_PSS-A2 (new)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API-PSS.xls Grafico 3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SSA2 TOTALE'!A1" /><Relationship Id="rId2" Type="http://schemas.openxmlformats.org/officeDocument/2006/relationships/hyperlink" Target="#WP1!A1" /><Relationship Id="rId3" Type="http://schemas.openxmlformats.org/officeDocument/2006/relationships/hyperlink" Target="#WP2!A1" /><Relationship Id="rId4" Type="http://schemas.openxmlformats.org/officeDocument/2006/relationships/hyperlink" Target="#WP3!A1" /><Relationship Id="rId5" Type="http://schemas.openxmlformats.org/officeDocument/2006/relationships/hyperlink" Target="#WP4!A1" /><Relationship Id="rId6" Type="http://schemas.openxmlformats.org/officeDocument/2006/relationships/hyperlink" Target="#WP5!A1" /><Relationship Id="rId7" Type="http://schemas.openxmlformats.org/officeDocument/2006/relationships/hyperlink" Target="#WP6!A1" /><Relationship Id="rId8" Type="http://schemas.openxmlformats.org/officeDocument/2006/relationships/hyperlink" Target="#WP7!A1" /><Relationship Id="rId9" Type="http://schemas.openxmlformats.org/officeDocument/2006/relationships/hyperlink" Target="#WP8!A1" /><Relationship Id="rId10" Type="http://schemas.openxmlformats.org/officeDocument/2006/relationships/hyperlink" Target="#WP9!A1" /><Relationship Id="rId11" Type="http://schemas.openxmlformats.org/officeDocument/2006/relationships/hyperlink" Target="#WP10!A1" /><Relationship Id="rId12" Type="http://schemas.openxmlformats.org/officeDocument/2006/relationships/hyperlink" Target="#WP11!A1" /><Relationship Id="rId13" Type="http://schemas.openxmlformats.org/officeDocument/2006/relationships/hyperlink" Target="#WP12!A1" /><Relationship Id="rId14" Type="http://schemas.openxmlformats.org/officeDocument/2006/relationships/hyperlink" Target="#WP13!A1" /><Relationship Id="rId15" Type="http://schemas.openxmlformats.org/officeDocument/2006/relationships/hyperlink" Target="#WP14!A1" /><Relationship Id="rId16" Type="http://schemas.openxmlformats.org/officeDocument/2006/relationships/hyperlink" Target="#WP15!A1" /><Relationship Id="rId17" Type="http://schemas.openxmlformats.org/officeDocument/2006/relationships/hyperlink" Target="#WP1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57150</xdr:rowOff>
    </xdr:from>
    <xdr:to>
      <xdr:col>8</xdr:col>
      <xdr:colOff>523875</xdr:colOff>
      <xdr:row>39</xdr:row>
      <xdr:rowOff>104775</xdr:rowOff>
    </xdr:to>
    <xdr:grpSp>
      <xdr:nvGrpSpPr>
        <xdr:cNvPr id="1" name="Gruppo 1"/>
        <xdr:cNvGrpSpPr>
          <a:grpSpLocks/>
        </xdr:cNvGrpSpPr>
      </xdr:nvGrpSpPr>
      <xdr:grpSpPr>
        <a:xfrm>
          <a:off x="3448050" y="762000"/>
          <a:ext cx="2019300" cy="5553075"/>
          <a:chOff x="3435397" y="762892"/>
          <a:chExt cx="2003792" cy="5643364"/>
        </a:xfrm>
        <a:solidFill>
          <a:srgbClr val="FFFFFF"/>
        </a:solidFill>
      </xdr:grpSpPr>
      <xdr:sp>
        <xdr:nvSpPr>
          <xdr:cNvPr id="3" name="Figura a mano libera 9"/>
          <xdr:cNvSpPr>
            <a:spLocks/>
          </xdr:cNvSpPr>
        </xdr:nvSpPr>
        <xdr:spPr>
          <a:xfrm>
            <a:off x="4049559" y="1362499"/>
            <a:ext cx="387734" cy="155193"/>
          </a:xfrm>
          <a:custGeom>
            <a:pathLst>
              <a:path h="160174" w="390425">
                <a:moveTo>
                  <a:pt x="390425" y="0"/>
                </a:moveTo>
                <a:lnTo>
                  <a:pt x="390425" y="80087"/>
                </a:lnTo>
                <a:lnTo>
                  <a:pt x="0" y="80087"/>
                </a:lnTo>
                <a:lnTo>
                  <a:pt x="0" y="160174"/>
                </a:lnTo>
              </a:path>
            </a:pathLst>
          </a:custGeom>
          <a:noFill/>
          <a:ln w="25400" cmpd="sng">
            <a:solidFill>
              <a:srgbClr val="3D6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igura a mano libera 17"/>
          <xdr:cNvSpPr>
            <a:spLocks/>
          </xdr:cNvSpPr>
        </xdr:nvSpPr>
        <xdr:spPr>
          <a:xfrm>
            <a:off x="4002470" y="1924014"/>
            <a:ext cx="94679" cy="155193"/>
          </a:xfrm>
          <a:custGeom>
            <a:pathLst>
              <a:path h="160174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igura a mano libera 25"/>
          <xdr:cNvSpPr>
            <a:spLocks/>
          </xdr:cNvSpPr>
        </xdr:nvSpPr>
        <xdr:spPr>
          <a:xfrm>
            <a:off x="4002470" y="2485529"/>
            <a:ext cx="94679" cy="155193"/>
          </a:xfrm>
          <a:custGeom>
            <a:pathLst>
              <a:path h="160174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igura a mano libera 33"/>
          <xdr:cNvSpPr>
            <a:spLocks/>
          </xdr:cNvSpPr>
        </xdr:nvSpPr>
        <xdr:spPr>
          <a:xfrm>
            <a:off x="4002470" y="3047044"/>
            <a:ext cx="94679" cy="155193"/>
          </a:xfrm>
          <a:custGeom>
            <a:pathLst>
              <a:path h="160174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igura a mano libera 41"/>
          <xdr:cNvSpPr>
            <a:spLocks/>
          </xdr:cNvSpPr>
        </xdr:nvSpPr>
        <xdr:spPr>
          <a:xfrm>
            <a:off x="4002470" y="3598682"/>
            <a:ext cx="94679" cy="165068"/>
          </a:xfrm>
          <a:custGeom>
            <a:pathLst>
              <a:path h="164558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igura a mano libera 49"/>
          <xdr:cNvSpPr>
            <a:spLocks/>
          </xdr:cNvSpPr>
        </xdr:nvSpPr>
        <xdr:spPr>
          <a:xfrm>
            <a:off x="4002470" y="4160197"/>
            <a:ext cx="94679" cy="165068"/>
          </a:xfrm>
          <a:custGeom>
            <a:pathLst>
              <a:path h="164558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igura a mano libera 57"/>
          <xdr:cNvSpPr>
            <a:spLocks/>
          </xdr:cNvSpPr>
        </xdr:nvSpPr>
        <xdr:spPr>
          <a:xfrm>
            <a:off x="4002470" y="4721712"/>
            <a:ext cx="94679" cy="165068"/>
          </a:xfrm>
          <a:custGeom>
            <a:pathLst>
              <a:path h="164558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igura a mano libera 174271"/>
          <xdr:cNvSpPr>
            <a:spLocks/>
          </xdr:cNvSpPr>
        </xdr:nvSpPr>
        <xdr:spPr>
          <a:xfrm>
            <a:off x="4437293" y="1362499"/>
            <a:ext cx="387734" cy="155193"/>
          </a:xfrm>
          <a:custGeom>
            <a:pathLst>
              <a:path h="160174" w="390425">
                <a:moveTo>
                  <a:pt x="0" y="0"/>
                </a:moveTo>
                <a:lnTo>
                  <a:pt x="0" y="80087"/>
                </a:lnTo>
                <a:lnTo>
                  <a:pt x="390425" y="80087"/>
                </a:lnTo>
                <a:lnTo>
                  <a:pt x="390425" y="160174"/>
                </a:lnTo>
              </a:path>
            </a:pathLst>
          </a:custGeom>
          <a:noFill/>
          <a:ln w="25400" cmpd="sng">
            <a:solidFill>
              <a:srgbClr val="3D6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igura a mano libera 174273"/>
          <xdr:cNvSpPr>
            <a:spLocks/>
          </xdr:cNvSpPr>
        </xdr:nvSpPr>
        <xdr:spPr>
          <a:xfrm>
            <a:off x="4777437" y="1924014"/>
            <a:ext cx="94679" cy="155193"/>
          </a:xfrm>
          <a:custGeom>
            <a:pathLst>
              <a:path h="160174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igura a mano libera 174275"/>
          <xdr:cNvSpPr>
            <a:spLocks/>
          </xdr:cNvSpPr>
        </xdr:nvSpPr>
        <xdr:spPr>
          <a:xfrm>
            <a:off x="4777437" y="2485529"/>
            <a:ext cx="94679" cy="155193"/>
          </a:xfrm>
          <a:custGeom>
            <a:pathLst>
              <a:path h="160174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igura a mano libera 174277"/>
          <xdr:cNvSpPr>
            <a:spLocks/>
          </xdr:cNvSpPr>
        </xdr:nvSpPr>
        <xdr:spPr>
          <a:xfrm>
            <a:off x="4777437" y="3047044"/>
            <a:ext cx="94679" cy="155193"/>
          </a:xfrm>
          <a:custGeom>
            <a:pathLst>
              <a:path h="160174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igura a mano libera 174279"/>
          <xdr:cNvSpPr>
            <a:spLocks/>
          </xdr:cNvSpPr>
        </xdr:nvSpPr>
        <xdr:spPr>
          <a:xfrm>
            <a:off x="4777437" y="3598682"/>
            <a:ext cx="94679" cy="165068"/>
          </a:xfrm>
          <a:custGeom>
            <a:pathLst>
              <a:path h="164558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igura a mano libera 174281"/>
          <xdr:cNvSpPr>
            <a:spLocks/>
          </xdr:cNvSpPr>
        </xdr:nvSpPr>
        <xdr:spPr>
          <a:xfrm>
            <a:off x="4777437" y="4160197"/>
            <a:ext cx="94679" cy="165068"/>
          </a:xfrm>
          <a:custGeom>
            <a:pathLst>
              <a:path h="164558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igura a mano libera 174283"/>
          <xdr:cNvSpPr>
            <a:spLocks/>
          </xdr:cNvSpPr>
        </xdr:nvSpPr>
        <xdr:spPr>
          <a:xfrm>
            <a:off x="4777437" y="4721712"/>
            <a:ext cx="94679" cy="165068"/>
          </a:xfrm>
          <a:custGeom>
            <a:pathLst>
              <a:path h="164558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igura a mano libera 174285"/>
          <xdr:cNvSpPr>
            <a:spLocks/>
          </xdr:cNvSpPr>
        </xdr:nvSpPr>
        <xdr:spPr>
          <a:xfrm>
            <a:off x="4777437" y="5283227"/>
            <a:ext cx="94679" cy="165068"/>
          </a:xfrm>
          <a:custGeom>
            <a:pathLst>
              <a:path h="164558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igura a mano libera 174287"/>
          <xdr:cNvSpPr>
            <a:spLocks/>
          </xdr:cNvSpPr>
        </xdr:nvSpPr>
        <xdr:spPr>
          <a:xfrm>
            <a:off x="4777437" y="5844741"/>
            <a:ext cx="94679" cy="165068"/>
          </a:xfrm>
          <a:custGeom>
            <a:pathLst>
              <a:path h="164558" w="94518">
                <a:moveTo>
                  <a:pt x="45720" y="0"/>
                </a:moveTo>
                <a:lnTo>
                  <a:pt x="45720" y="160174"/>
                </a:lnTo>
              </a:path>
            </a:pathLst>
          </a:custGeom>
          <a:noFill/>
          <a:ln w="25400" cmpd="sng">
            <a:solidFill>
              <a:srgbClr val="4774A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47625</xdr:rowOff>
    </xdr:from>
    <xdr:to>
      <xdr:col>16</xdr:col>
      <xdr:colOff>190500</xdr:colOff>
      <xdr:row>65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15475" cy="10382250"/>
        </a:xfrm>
        <a:prstGeom prst="rect">
          <a:avLst/>
        </a:prstGeom>
        <a:solidFill>
          <a:srgbClr val="CCFF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2400" y="0"/>
          <a:ext cx="879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152400" y="0"/>
          <a:ext cx="972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67</xdr:row>
      <xdr:rowOff>0</xdr:rowOff>
    </xdr:from>
    <xdr:to>
      <xdr:col>1</xdr:col>
      <xdr:colOff>238125</xdr:colOff>
      <xdr:row>67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0975" y="14020800"/>
          <a:ext cx="238125" cy="0"/>
        </a:xfrm>
        <a:prstGeom prst="rightArrow">
          <a:avLst>
            <a:gd name="adj" fmla="val 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67</xdr:row>
      <xdr:rowOff>0</xdr:rowOff>
    </xdr:from>
    <xdr:to>
      <xdr:col>0</xdr:col>
      <xdr:colOff>180975</xdr:colOff>
      <xdr:row>67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1450" y="14020800"/>
          <a:ext cx="9525" cy="0"/>
        </a:xfrm>
        <a:prstGeom prst="downArrow">
          <a:avLst>
            <a:gd name="adj" fmla="val -2147483648"/>
          </a:avLst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67</xdr:row>
      <xdr:rowOff>0</xdr:rowOff>
    </xdr:from>
    <xdr:to>
      <xdr:col>1</xdr:col>
      <xdr:colOff>238125</xdr:colOff>
      <xdr:row>67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0975" y="14020800"/>
          <a:ext cx="238125" cy="0"/>
        </a:xfrm>
        <a:prstGeom prst="rightArrow">
          <a:avLst>
            <a:gd name="adj" fmla="val 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67</xdr:row>
      <xdr:rowOff>0</xdr:rowOff>
    </xdr:from>
    <xdr:to>
      <xdr:col>0</xdr:col>
      <xdr:colOff>180975</xdr:colOff>
      <xdr:row>67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1450" y="14020800"/>
          <a:ext cx="9525" cy="0"/>
        </a:xfrm>
        <a:prstGeom prst="downArrow">
          <a:avLst>
            <a:gd name="adj" fmla="val -2147483648"/>
          </a:avLst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67</xdr:row>
      <xdr:rowOff>0</xdr:rowOff>
    </xdr:from>
    <xdr:to>
      <xdr:col>0</xdr:col>
      <xdr:colOff>180975</xdr:colOff>
      <xdr:row>67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1450" y="14020800"/>
          <a:ext cx="9525" cy="0"/>
        </a:xfrm>
        <a:prstGeom prst="downArrow">
          <a:avLst>
            <a:gd name="adj" fmla="val -2147483648"/>
          </a:avLst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67</xdr:row>
      <xdr:rowOff>0</xdr:rowOff>
    </xdr:from>
    <xdr:to>
      <xdr:col>0</xdr:col>
      <xdr:colOff>180975</xdr:colOff>
      <xdr:row>67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1450" y="14020800"/>
          <a:ext cx="9525" cy="0"/>
        </a:xfrm>
        <a:prstGeom prst="downArrow">
          <a:avLst>
            <a:gd name="adj" fmla="val -2147483648"/>
          </a:avLst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73</xdr:row>
      <xdr:rowOff>0</xdr:rowOff>
    </xdr:from>
    <xdr:to>
      <xdr:col>0</xdr:col>
      <xdr:colOff>180975</xdr:colOff>
      <xdr:row>73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71450" y="15363825"/>
          <a:ext cx="9525" cy="0"/>
        </a:xfrm>
        <a:prstGeom prst="downArrow">
          <a:avLst>
            <a:gd name="adj" fmla="val -2147483648"/>
          </a:avLst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73</xdr:row>
      <xdr:rowOff>0</xdr:rowOff>
    </xdr:from>
    <xdr:to>
      <xdr:col>0</xdr:col>
      <xdr:colOff>180975</xdr:colOff>
      <xdr:row>73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71450" y="15363825"/>
          <a:ext cx="9525" cy="0"/>
        </a:xfrm>
        <a:prstGeom prst="downArrow">
          <a:avLst>
            <a:gd name="adj" fmla="val -2147483648"/>
          </a:avLst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73</xdr:row>
      <xdr:rowOff>0</xdr:rowOff>
    </xdr:from>
    <xdr:to>
      <xdr:col>0</xdr:col>
      <xdr:colOff>180975</xdr:colOff>
      <xdr:row>73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363825"/>
          <a:ext cx="9525" cy="0"/>
        </a:xfrm>
        <a:prstGeom prst="downArrow">
          <a:avLst>
            <a:gd name="adj" fmla="val -2147483648"/>
          </a:avLst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73</xdr:row>
      <xdr:rowOff>0</xdr:rowOff>
    </xdr:from>
    <xdr:to>
      <xdr:col>0</xdr:col>
      <xdr:colOff>180975</xdr:colOff>
      <xdr:row>73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363825"/>
          <a:ext cx="9525" cy="0"/>
        </a:xfrm>
        <a:prstGeom prst="downArrow">
          <a:avLst>
            <a:gd name="adj" fmla="val -2147483648"/>
          </a:avLst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139</xdr:row>
      <xdr:rowOff>0</xdr:rowOff>
    </xdr:from>
    <xdr:to>
      <xdr:col>1</xdr:col>
      <xdr:colOff>238125</xdr:colOff>
      <xdr:row>139</xdr:row>
      <xdr:rowOff>0</xdr:rowOff>
    </xdr:to>
    <xdr:sp>
      <xdr:nvSpPr>
        <xdr:cNvPr id="11" name="AutoShape 1"/>
        <xdr:cNvSpPr>
          <a:spLocks/>
        </xdr:cNvSpPr>
      </xdr:nvSpPr>
      <xdr:spPr>
        <a:xfrm>
          <a:off x="180975" y="28984575"/>
          <a:ext cx="238125" cy="0"/>
        </a:xfrm>
        <a:prstGeom prst="rightArrow">
          <a:avLst>
            <a:gd name="adj" fmla="val 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139</xdr:row>
      <xdr:rowOff>0</xdr:rowOff>
    </xdr:from>
    <xdr:to>
      <xdr:col>1</xdr:col>
      <xdr:colOff>238125</xdr:colOff>
      <xdr:row>139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80975" y="28984575"/>
          <a:ext cx="238125" cy="0"/>
        </a:xfrm>
        <a:prstGeom prst="rightArrow">
          <a:avLst>
            <a:gd name="adj" fmla="val 5000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2">
      <selection activeCell="B36" sqref="B36"/>
    </sheetView>
  </sheetViews>
  <sheetFormatPr defaultColWidth="9.140625" defaultRowHeight="12.75"/>
  <cols>
    <col min="1" max="1" width="29.7109375" style="0" customWidth="1"/>
    <col min="2" max="2" width="22.8515625" style="0" customWidth="1"/>
    <col min="3" max="3" width="22.00390625" style="0" customWidth="1"/>
    <col min="4" max="4" width="11.421875" style="0" customWidth="1"/>
    <col min="5" max="5" width="11.57421875" style="0" customWidth="1"/>
    <col min="6" max="6" width="11.421875" style="0" customWidth="1"/>
    <col min="7" max="7" width="11.8515625" style="0" customWidth="1"/>
    <col min="8" max="8" width="11.140625" style="0" customWidth="1"/>
    <col min="9" max="9" width="32.00390625" style="0" customWidth="1"/>
  </cols>
  <sheetData>
    <row r="1" ht="13.5" thickBot="1"/>
    <row r="2" spans="1:9" s="1" customFormat="1" ht="28.5" customHeight="1" thickBot="1">
      <c r="A2" s="681" t="s">
        <v>197</v>
      </c>
      <c r="B2" s="682"/>
      <c r="C2" s="682"/>
      <c r="D2" s="682"/>
      <c r="E2" s="682"/>
      <c r="F2" s="682"/>
      <c r="G2" s="682"/>
      <c r="H2" s="682"/>
      <c r="I2" s="683"/>
    </row>
    <row r="3" spans="1:9" s="420" customFormat="1" ht="16.5" thickBot="1">
      <c r="A3" s="567" t="s">
        <v>128</v>
      </c>
      <c r="B3" s="684" t="s">
        <v>129</v>
      </c>
      <c r="C3" s="685"/>
      <c r="D3" s="685"/>
      <c r="E3" s="685"/>
      <c r="F3" s="685"/>
      <c r="G3" s="685"/>
      <c r="H3" s="685"/>
      <c r="I3" s="686"/>
    </row>
    <row r="4" spans="1:9" s="420" customFormat="1" ht="18.75" customHeight="1" thickBot="1">
      <c r="A4" s="421" t="s">
        <v>137</v>
      </c>
      <c r="B4" s="687" t="s">
        <v>138</v>
      </c>
      <c r="C4" s="687"/>
      <c r="D4" s="687"/>
      <c r="E4" s="687"/>
      <c r="F4" s="687"/>
      <c r="G4" s="687"/>
      <c r="H4" s="687"/>
      <c r="I4" s="688"/>
    </row>
    <row r="5" spans="1:9" s="420" customFormat="1" ht="15.75" thickBot="1">
      <c r="A5" s="421" t="s">
        <v>139</v>
      </c>
      <c r="B5" s="687" t="s">
        <v>130</v>
      </c>
      <c r="C5" s="687"/>
      <c r="D5" s="687"/>
      <c r="E5" s="687"/>
      <c r="F5" s="687"/>
      <c r="G5" s="687"/>
      <c r="H5" s="687"/>
      <c r="I5" s="688"/>
    </row>
    <row r="6" spans="1:9" s="1" customFormat="1" ht="27.75" customHeight="1" thickBot="1">
      <c r="A6" s="422" t="s">
        <v>71</v>
      </c>
      <c r="B6" s="687" t="s">
        <v>238</v>
      </c>
      <c r="C6" s="687"/>
      <c r="D6" s="687"/>
      <c r="E6" s="687"/>
      <c r="F6" s="687"/>
      <c r="G6" s="687"/>
      <c r="H6" s="687"/>
      <c r="I6" s="688"/>
    </row>
    <row r="7" spans="1:9" s="420" customFormat="1" ht="15.75" thickBot="1">
      <c r="A7" s="423" t="s">
        <v>136</v>
      </c>
      <c r="B7" s="695" t="s">
        <v>182</v>
      </c>
      <c r="C7" s="695"/>
      <c r="D7" s="695"/>
      <c r="E7" s="695"/>
      <c r="F7" s="695"/>
      <c r="G7" s="695"/>
      <c r="H7" s="695"/>
      <c r="I7" s="696"/>
    </row>
    <row r="8" spans="1:9" ht="13.5" thickBot="1">
      <c r="A8" s="532" t="s">
        <v>196</v>
      </c>
      <c r="B8" s="699" t="s">
        <v>130</v>
      </c>
      <c r="C8" s="700"/>
      <c r="D8" s="700"/>
      <c r="E8" s="700"/>
      <c r="F8" s="700"/>
      <c r="G8" s="700"/>
      <c r="H8" s="700"/>
      <c r="I8" s="701"/>
    </row>
    <row r="9" spans="1:9" s="420" customFormat="1" ht="15.75" thickBot="1">
      <c r="A9" s="421" t="s">
        <v>131</v>
      </c>
      <c r="B9" s="687" t="s">
        <v>184</v>
      </c>
      <c r="C9" s="687"/>
      <c r="D9" s="687"/>
      <c r="E9" s="687"/>
      <c r="F9" s="687"/>
      <c r="G9" s="687"/>
      <c r="H9" s="687"/>
      <c r="I9" s="688"/>
    </row>
    <row r="10" spans="1:9" s="420" customFormat="1" ht="15.75" thickBot="1">
      <c r="A10" s="421" t="s">
        <v>135</v>
      </c>
      <c r="B10" s="687" t="s">
        <v>183</v>
      </c>
      <c r="C10" s="687"/>
      <c r="D10" s="687"/>
      <c r="E10" s="687"/>
      <c r="F10" s="687"/>
      <c r="G10" s="687"/>
      <c r="H10" s="687"/>
      <c r="I10" s="688"/>
    </row>
    <row r="11" spans="1:9" s="420" customFormat="1" ht="20.25" customHeight="1" thickBot="1">
      <c r="A11" s="421" t="s">
        <v>132</v>
      </c>
      <c r="B11" s="692" t="s">
        <v>214</v>
      </c>
      <c r="C11" s="693"/>
      <c r="D11" s="693"/>
      <c r="E11" s="693"/>
      <c r="F11" s="693"/>
      <c r="G11" s="693"/>
      <c r="H11" s="693"/>
      <c r="I11" s="694"/>
    </row>
    <row r="12" spans="1:9" s="1" customFormat="1" ht="15.75" thickBot="1">
      <c r="A12" s="424" t="s">
        <v>133</v>
      </c>
      <c r="B12" s="697" t="s">
        <v>181</v>
      </c>
      <c r="C12" s="697"/>
      <c r="D12" s="697"/>
      <c r="E12" s="697"/>
      <c r="F12" s="697"/>
      <c r="G12" s="697"/>
      <c r="H12" s="697"/>
      <c r="I12" s="698"/>
    </row>
    <row r="13" spans="1:9" s="1" customFormat="1" ht="15.75" thickBot="1">
      <c r="A13" s="425"/>
      <c r="B13" s="425"/>
      <c r="C13" s="425"/>
      <c r="D13" s="425"/>
      <c r="E13" s="425"/>
      <c r="F13" s="425"/>
      <c r="G13" s="425"/>
      <c r="H13" s="425"/>
      <c r="I13" s="425"/>
    </row>
    <row r="14" spans="1:9" s="420" customFormat="1" ht="15.75" thickBot="1">
      <c r="A14" s="568" t="s">
        <v>134</v>
      </c>
      <c r="B14" s="426"/>
      <c r="C14" s="426"/>
      <c r="D14" s="426"/>
      <c r="E14" s="426"/>
      <c r="F14" s="426"/>
      <c r="G14" s="426"/>
      <c r="H14" s="426"/>
      <c r="I14" s="426"/>
    </row>
    <row r="15" spans="1:9" s="420" customFormat="1" ht="30.75" customHeight="1" thickBot="1">
      <c r="A15" s="689" t="s">
        <v>228</v>
      </c>
      <c r="B15" s="690"/>
      <c r="C15" s="690"/>
      <c r="D15" s="690"/>
      <c r="E15" s="690"/>
      <c r="F15" s="690"/>
      <c r="G15" s="690"/>
      <c r="H15" s="690"/>
      <c r="I15" s="691"/>
    </row>
    <row r="16" spans="1:9" s="420" customFormat="1" ht="20.25" customHeight="1" thickBot="1">
      <c r="A16" s="689" t="s">
        <v>229</v>
      </c>
      <c r="B16" s="690"/>
      <c r="C16" s="690"/>
      <c r="D16" s="690"/>
      <c r="E16" s="690"/>
      <c r="F16" s="690"/>
      <c r="G16" s="690"/>
      <c r="H16" s="690"/>
      <c r="I16" s="691"/>
    </row>
    <row r="17" spans="1:9" s="420" customFormat="1" ht="29.25" customHeight="1" thickBot="1">
      <c r="A17" s="689" t="s">
        <v>231</v>
      </c>
      <c r="B17" s="690"/>
      <c r="C17" s="690"/>
      <c r="D17" s="690"/>
      <c r="E17" s="690"/>
      <c r="F17" s="690"/>
      <c r="G17" s="690"/>
      <c r="H17" s="690"/>
      <c r="I17" s="691"/>
    </row>
    <row r="18" spans="1:9" s="420" customFormat="1" ht="21.75" customHeight="1" thickBot="1">
      <c r="A18" s="689" t="s">
        <v>230</v>
      </c>
      <c r="B18" s="690"/>
      <c r="C18" s="690"/>
      <c r="D18" s="690"/>
      <c r="E18" s="690"/>
      <c r="F18" s="690"/>
      <c r="G18" s="690"/>
      <c r="H18" s="690"/>
      <c r="I18" s="691"/>
    </row>
    <row r="19" s="420" customFormat="1" ht="15"/>
  </sheetData>
  <sheetProtection password="CC7E" sheet="1"/>
  <mergeCells count="15">
    <mergeCell ref="A18:I18"/>
    <mergeCell ref="B9:I9"/>
    <mergeCell ref="B11:I11"/>
    <mergeCell ref="B7:I7"/>
    <mergeCell ref="B12:I12"/>
    <mergeCell ref="B8:I8"/>
    <mergeCell ref="B10:I10"/>
    <mergeCell ref="A15:I15"/>
    <mergeCell ref="A2:I2"/>
    <mergeCell ref="B3:I3"/>
    <mergeCell ref="B4:I4"/>
    <mergeCell ref="B5:I5"/>
    <mergeCell ref="B6:I6"/>
    <mergeCell ref="A17:I17"/>
    <mergeCell ref="A16:I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7"/>
  <sheetViews>
    <sheetView showGridLines="0" zoomScale="90" zoomScaleNormal="90" zoomScalePageLayoutView="0" workbookViewId="0" topLeftCell="A1">
      <selection activeCell="H45" sqref="H45:H51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1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19.7109375" style="232" customWidth="1"/>
    <col min="8" max="8" width="11.57421875" style="232" customWidth="1"/>
    <col min="9" max="9" width="14.28125" style="232" customWidth="1"/>
    <col min="10" max="10" width="15.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63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05"/>
      <c r="H5" s="706"/>
      <c r="I5" s="706"/>
      <c r="J5" s="707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15"/>
      <c r="G9" s="715"/>
      <c r="H9" s="715"/>
      <c r="I9" s="715"/>
      <c r="J9" s="716"/>
    </row>
    <row r="10" spans="2:10" ht="12.75">
      <c r="B10" s="340"/>
      <c r="C10" s="241"/>
      <c r="D10" s="242"/>
      <c r="E10" s="717"/>
      <c r="F10" s="718"/>
      <c r="G10" s="718"/>
      <c r="H10" s="718"/>
      <c r="I10" s="718"/>
      <c r="J10" s="719"/>
    </row>
    <row r="11" spans="2:10" ht="12.75">
      <c r="B11" s="338"/>
      <c r="C11" s="238"/>
      <c r="D11" s="243"/>
      <c r="E11" s="244" t="s">
        <v>120</v>
      </c>
      <c r="F11" s="411" t="s">
        <v>113</v>
      </c>
      <c r="G11" s="243"/>
      <c r="H11" s="238"/>
      <c r="I11" s="238"/>
      <c r="J11" s="341"/>
    </row>
    <row r="12" spans="2:10" ht="12.75">
      <c r="B12" s="342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22">
        <f>+WP1!B14</f>
        <v>0</v>
      </c>
      <c r="C14" s="723"/>
      <c r="D14" s="253"/>
      <c r="E14" s="26"/>
      <c r="F14" s="533">
        <f>+WP1!F14</f>
        <v>0</v>
      </c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22">
        <f>+WP1!B15</f>
        <v>0</v>
      </c>
      <c r="C15" s="723"/>
      <c r="D15" s="253"/>
      <c r="E15" s="26"/>
      <c r="F15" s="533">
        <f>+WP1!F15</f>
        <v>0</v>
      </c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22">
        <f>+WP1!B16</f>
        <v>0</v>
      </c>
      <c r="C16" s="723"/>
      <c r="D16" s="253"/>
      <c r="E16" s="26"/>
      <c r="F16" s="533">
        <f>+WP1!F16</f>
        <v>0</v>
      </c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22">
        <f>+WP1!B17</f>
        <v>0</v>
      </c>
      <c r="C17" s="723"/>
      <c r="D17" s="253"/>
      <c r="E17" s="15"/>
      <c r="F17" s="533">
        <f>+WP1!F17</f>
        <v>0</v>
      </c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22">
        <f>+WP1!B18</f>
        <v>0</v>
      </c>
      <c r="C18" s="723"/>
      <c r="D18" s="253"/>
      <c r="E18" s="15"/>
      <c r="F18" s="533">
        <f>+WP1!F18</f>
        <v>0</v>
      </c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22">
        <f>+WP1!B19</f>
        <v>0</v>
      </c>
      <c r="C19" s="723"/>
      <c r="D19" s="253"/>
      <c r="E19" s="15"/>
      <c r="F19" s="533">
        <f>+WP1!F19</f>
        <v>0</v>
      </c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22">
        <f>+WP1!B20</f>
        <v>0</v>
      </c>
      <c r="C20" s="723"/>
      <c r="D20" s="253"/>
      <c r="E20" s="15"/>
      <c r="F20" s="533">
        <f>+WP1!F20</f>
        <v>0</v>
      </c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22">
        <f>+WP1!B21</f>
        <v>0</v>
      </c>
      <c r="C21" s="723"/>
      <c r="D21" s="253"/>
      <c r="E21" s="15"/>
      <c r="F21" s="533">
        <f>+WP1!F21</f>
        <v>0</v>
      </c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22">
        <f>+WP1!B22</f>
        <v>0</v>
      </c>
      <c r="C22" s="723"/>
      <c r="D22" s="253"/>
      <c r="E22" s="15"/>
      <c r="F22" s="533">
        <f>+WP1!F22</f>
        <v>0</v>
      </c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22">
        <f>+WP1!B23</f>
        <v>0</v>
      </c>
      <c r="C23" s="723"/>
      <c r="D23" s="253"/>
      <c r="E23" s="15"/>
      <c r="F23" s="533">
        <f>+WP1!F23</f>
        <v>0</v>
      </c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22">
        <f>+WP1!B24</f>
        <v>0</v>
      </c>
      <c r="C24" s="723"/>
      <c r="D24" s="253"/>
      <c r="E24" s="15"/>
      <c r="F24" s="533">
        <f>+WP1!F24</f>
        <v>0</v>
      </c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22">
        <f>+WP1!B25</f>
        <v>0</v>
      </c>
      <c r="C25" s="723"/>
      <c r="D25" s="253"/>
      <c r="E25" s="15"/>
      <c r="F25" s="533">
        <f>+WP1!F25</f>
        <v>0</v>
      </c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22">
        <f>+WP1!B26</f>
        <v>0</v>
      </c>
      <c r="C26" s="723"/>
      <c r="D26" s="253"/>
      <c r="E26" s="15"/>
      <c r="F26" s="533">
        <f>+WP1!F26</f>
        <v>0</v>
      </c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22">
        <f>+WP1!B27</f>
        <v>0</v>
      </c>
      <c r="C27" s="723"/>
      <c r="D27" s="253"/>
      <c r="E27" s="15"/>
      <c r="F27" s="533">
        <f>+WP1!F27</f>
        <v>0</v>
      </c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24">
        <f>+WP1!B28</f>
        <v>0</v>
      </c>
      <c r="C28" s="725"/>
      <c r="D28" s="396"/>
      <c r="E28" s="15"/>
      <c r="F28" s="533">
        <f>+WP1!F28</f>
        <v>0</v>
      </c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45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42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259"/>
      <c r="I30" s="260"/>
      <c r="J30" s="346"/>
    </row>
    <row r="31" spans="2:10" ht="12.75">
      <c r="B31" s="728">
        <f>+WP1!B31</f>
        <v>0</v>
      </c>
      <c r="C31" s="729"/>
      <c r="D31" s="525">
        <f>+WP1!D31</f>
        <v>0</v>
      </c>
      <c r="E31" s="26"/>
      <c r="F31" s="526">
        <f>+WP1!F31</f>
        <v>0</v>
      </c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8">
        <f>+WP1!B32</f>
        <v>0</v>
      </c>
      <c r="C32" s="729"/>
      <c r="D32" s="525">
        <f>+WP1!D32</f>
        <v>0</v>
      </c>
      <c r="E32" s="26"/>
      <c r="F32" s="526">
        <f>+WP1!F32</f>
        <v>0</v>
      </c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8">
        <f>+WP1!B33</f>
        <v>0</v>
      </c>
      <c r="C33" s="729"/>
      <c r="D33" s="525">
        <f>+WP1!D33</f>
        <v>0</v>
      </c>
      <c r="E33" s="26"/>
      <c r="F33" s="526">
        <f>+WP1!F33</f>
        <v>0</v>
      </c>
      <c r="G33" s="68">
        <f>+E33*F33</f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8">
        <f>+WP1!B34</f>
        <v>0</v>
      </c>
      <c r="C34" s="729"/>
      <c r="D34" s="525">
        <f>+WP1!D34</f>
        <v>0</v>
      </c>
      <c r="E34" s="26"/>
      <c r="F34" s="526">
        <f>+WP1!F34</f>
        <v>0</v>
      </c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8">
        <f>+WP1!B35</f>
        <v>0</v>
      </c>
      <c r="C35" s="729"/>
      <c r="D35" s="525">
        <f>+WP1!D35</f>
        <v>0</v>
      </c>
      <c r="E35" s="26"/>
      <c r="F35" s="526">
        <f>+WP1!F35</f>
        <v>0</v>
      </c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8">
        <f>+WP1!B36</f>
        <v>0</v>
      </c>
      <c r="C36" s="729"/>
      <c r="D36" s="525">
        <f>+WP1!D36</f>
        <v>0</v>
      </c>
      <c r="E36" s="26"/>
      <c r="F36" s="526">
        <f>+WP1!F36</f>
        <v>0</v>
      </c>
      <c r="G36" s="68">
        <f t="shared" si="3"/>
        <v>0</v>
      </c>
      <c r="H36" s="307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65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42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26"/>
      <c r="E40" s="517">
        <f>+WP1!E40</f>
        <v>0</v>
      </c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 aca="true" t="shared" si="6" ref="J40:J51">+G40-I40</f>
        <v>0</v>
      </c>
    </row>
    <row r="41" spans="2:10" ht="12.75">
      <c r="B41" s="351" t="s">
        <v>21</v>
      </c>
      <c r="C41" s="81"/>
      <c r="D41" s="26"/>
      <c r="E41" s="517">
        <f>+WP1!E41</f>
        <v>0</v>
      </c>
      <c r="F41" s="677">
        <f>+D41*E41</f>
        <v>0</v>
      </c>
      <c r="G41" s="68">
        <f>+D41+F41</f>
        <v>0</v>
      </c>
      <c r="H41" s="306"/>
      <c r="I41" s="60">
        <f aca="true" t="shared" si="7" ref="I41:I51">+(H41*E41)+H41</f>
        <v>0</v>
      </c>
      <c r="J41" s="347">
        <f t="shared" si="6"/>
        <v>0</v>
      </c>
    </row>
    <row r="42" spans="2:10" ht="12.75">
      <c r="B42" s="351" t="s">
        <v>22</v>
      </c>
      <c r="C42" s="81"/>
      <c r="D42" s="26"/>
      <c r="E42" s="517">
        <f>+WP1!E42</f>
        <v>0</v>
      </c>
      <c r="F42" s="677">
        <f>+D42*E42</f>
        <v>0</v>
      </c>
      <c r="G42" s="68">
        <f>+D42+F42</f>
        <v>0</v>
      </c>
      <c r="H42" s="306"/>
      <c r="I42" s="60">
        <f t="shared" si="7"/>
        <v>0</v>
      </c>
      <c r="J42" s="347">
        <f t="shared" si="6"/>
        <v>0</v>
      </c>
    </row>
    <row r="43" spans="2:10" ht="12.75">
      <c r="B43" s="351" t="s">
        <v>23</v>
      </c>
      <c r="C43" s="81"/>
      <c r="D43" s="26"/>
      <c r="E43" s="517">
        <f>+WP1!E43</f>
        <v>0</v>
      </c>
      <c r="F43" s="677">
        <f>+D43*E43</f>
        <v>0</v>
      </c>
      <c r="G43" s="68">
        <f>+D43+F43</f>
        <v>0</v>
      </c>
      <c r="H43" s="306"/>
      <c r="I43" s="60">
        <f t="shared" si="7"/>
        <v>0</v>
      </c>
      <c r="J43" s="347">
        <f t="shared" si="6"/>
        <v>0</v>
      </c>
    </row>
    <row r="44" spans="2:10" ht="12.75">
      <c r="B44" s="351" t="s">
        <v>24</v>
      </c>
      <c r="C44" s="81"/>
      <c r="D44" s="82"/>
      <c r="E44" s="82"/>
      <c r="F44" s="678"/>
      <c r="G44" s="82"/>
      <c r="H44" s="83"/>
      <c r="I44" s="84"/>
      <c r="J44" s="352"/>
    </row>
    <row r="45" spans="2:10" ht="12.75">
      <c r="B45" s="351" t="s">
        <v>25</v>
      </c>
      <c r="C45" s="81"/>
      <c r="D45" s="26"/>
      <c r="E45" s="517">
        <f>+WP1!E45</f>
        <v>0</v>
      </c>
      <c r="F45" s="677">
        <f aca="true" t="shared" si="8" ref="F45:F51">+D45*E45</f>
        <v>0</v>
      </c>
      <c r="G45" s="68">
        <f aca="true" t="shared" si="9" ref="G45:G51">+D45+F45</f>
        <v>0</v>
      </c>
      <c r="H45" s="306"/>
      <c r="I45" s="60">
        <f t="shared" si="7"/>
        <v>0</v>
      </c>
      <c r="J45" s="347">
        <f t="shared" si="6"/>
        <v>0</v>
      </c>
    </row>
    <row r="46" spans="2:10" ht="12.75">
      <c r="B46" s="351" t="s">
        <v>26</v>
      </c>
      <c r="C46" s="81"/>
      <c r="D46" s="26"/>
      <c r="E46" s="517">
        <f>+WP1!E46</f>
        <v>0</v>
      </c>
      <c r="F46" s="677">
        <f t="shared" si="8"/>
        <v>0</v>
      </c>
      <c r="G46" s="68">
        <f t="shared" si="9"/>
        <v>0</v>
      </c>
      <c r="H46" s="306"/>
      <c r="I46" s="60">
        <f t="shared" si="7"/>
        <v>0</v>
      </c>
      <c r="J46" s="347">
        <f t="shared" si="6"/>
        <v>0</v>
      </c>
    </row>
    <row r="47" spans="2:10" ht="12.75">
      <c r="B47" s="351" t="s">
        <v>27</v>
      </c>
      <c r="C47" s="81"/>
      <c r="D47" s="26"/>
      <c r="E47" s="517">
        <f>+WP1!E47</f>
        <v>0</v>
      </c>
      <c r="F47" s="677">
        <f t="shared" si="8"/>
        <v>0</v>
      </c>
      <c r="G47" s="68">
        <f t="shared" si="9"/>
        <v>0</v>
      </c>
      <c r="H47" s="306"/>
      <c r="I47" s="60">
        <f t="shared" si="7"/>
        <v>0</v>
      </c>
      <c r="J47" s="347">
        <f t="shared" si="6"/>
        <v>0</v>
      </c>
    </row>
    <row r="48" spans="2:10" ht="12.75">
      <c r="B48" s="351" t="s">
        <v>28</v>
      </c>
      <c r="C48" s="81"/>
      <c r="D48" s="26"/>
      <c r="E48" s="517">
        <f>+WP1!E48</f>
        <v>0</v>
      </c>
      <c r="F48" s="677">
        <f t="shared" si="8"/>
        <v>0</v>
      </c>
      <c r="G48" s="68">
        <f t="shared" si="9"/>
        <v>0</v>
      </c>
      <c r="H48" s="306"/>
      <c r="I48" s="60">
        <f t="shared" si="7"/>
        <v>0</v>
      </c>
      <c r="J48" s="347">
        <f t="shared" si="6"/>
        <v>0</v>
      </c>
    </row>
    <row r="49" spans="2:10" ht="12.75">
      <c r="B49" s="351" t="s">
        <v>29</v>
      </c>
      <c r="C49" s="81"/>
      <c r="D49" s="26"/>
      <c r="E49" s="517">
        <f>+WP1!E49</f>
        <v>0</v>
      </c>
      <c r="F49" s="677">
        <f t="shared" si="8"/>
        <v>0</v>
      </c>
      <c r="G49" s="68">
        <f t="shared" si="9"/>
        <v>0</v>
      </c>
      <c r="H49" s="306"/>
      <c r="I49" s="60">
        <f t="shared" si="7"/>
        <v>0</v>
      </c>
      <c r="J49" s="347">
        <f t="shared" si="6"/>
        <v>0</v>
      </c>
    </row>
    <row r="50" spans="2:10" ht="12.75">
      <c r="B50" s="351" t="s">
        <v>30</v>
      </c>
      <c r="C50" s="81"/>
      <c r="D50" s="26"/>
      <c r="E50" s="517">
        <f>+WP1!E50</f>
        <v>0</v>
      </c>
      <c r="F50" s="677">
        <f t="shared" si="8"/>
        <v>0</v>
      </c>
      <c r="G50" s="68">
        <f t="shared" si="9"/>
        <v>0</v>
      </c>
      <c r="H50" s="306"/>
      <c r="I50" s="60">
        <f t="shared" si="7"/>
        <v>0</v>
      </c>
      <c r="J50" s="347">
        <f t="shared" si="6"/>
        <v>0</v>
      </c>
    </row>
    <row r="51" spans="2:10" ht="12.75">
      <c r="B51" s="353" t="s">
        <v>31</v>
      </c>
      <c r="C51" s="48"/>
      <c r="D51" s="26"/>
      <c r="E51" s="517">
        <f>+WP1!E51</f>
        <v>0</v>
      </c>
      <c r="F51" s="677">
        <f t="shared" si="8"/>
        <v>0</v>
      </c>
      <c r="G51" s="68">
        <f t="shared" si="9"/>
        <v>0</v>
      </c>
      <c r="H51" s="306"/>
      <c r="I51" s="60">
        <f t="shared" si="7"/>
        <v>0</v>
      </c>
      <c r="J51" s="347">
        <f t="shared" si="6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96" t="s">
        <v>55</v>
      </c>
      <c r="I53" s="87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531">
        <f>+WP1!F55</f>
        <v>0</v>
      </c>
      <c r="G55" s="147">
        <f>+D55*F55</f>
        <v>0</v>
      </c>
      <c r="H55" s="96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96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96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96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96"/>
      <c r="I59" s="467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96"/>
      <c r="I60" s="267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96"/>
      <c r="I61" s="46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96"/>
      <c r="I63" s="267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96"/>
      <c r="I64" s="267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96"/>
      <c r="I65" s="469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96"/>
      <c r="I66" s="267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36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G5:J5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67"/>
  <sheetViews>
    <sheetView showGridLines="0" zoomScale="90" zoomScaleNormal="90" zoomScalePageLayoutView="0" workbookViewId="0" topLeftCell="A1">
      <selection activeCell="F50" sqref="F50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1.85156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20.7109375" style="232" customWidth="1"/>
    <col min="8" max="8" width="11.57421875" style="232" customWidth="1"/>
    <col min="9" max="9" width="14.28125" style="232" customWidth="1"/>
    <col min="10" max="10" width="14.57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109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30"/>
      <c r="H5" s="712"/>
      <c r="I5" s="712"/>
      <c r="J5" s="713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31"/>
      <c r="G9" s="731"/>
      <c r="H9" s="731"/>
      <c r="I9" s="731"/>
      <c r="J9" s="732"/>
    </row>
    <row r="10" spans="2:10" ht="12.75">
      <c r="B10" s="340"/>
      <c r="C10" s="241"/>
      <c r="D10" s="242"/>
      <c r="E10" s="733"/>
      <c r="F10" s="734"/>
      <c r="G10" s="734"/>
      <c r="H10" s="734"/>
      <c r="I10" s="734"/>
      <c r="J10" s="735"/>
    </row>
    <row r="11" spans="2:10" ht="12.75">
      <c r="B11" s="338"/>
      <c r="C11" s="238"/>
      <c r="D11" s="243"/>
      <c r="E11" s="244" t="s">
        <v>215</v>
      </c>
      <c r="F11" s="245" t="s">
        <v>194</v>
      </c>
      <c r="G11" s="243"/>
      <c r="H11" s="238"/>
      <c r="I11" s="238"/>
      <c r="J11" s="341"/>
    </row>
    <row r="12" spans="2:10" ht="12.75">
      <c r="B12" s="398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03"/>
      <c r="C14" s="704"/>
      <c r="D14" s="253"/>
      <c r="E14" s="506"/>
      <c r="F14" s="586"/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03"/>
      <c r="C15" s="704"/>
      <c r="D15" s="253"/>
      <c r="E15" s="506"/>
      <c r="F15" s="586"/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03"/>
      <c r="C16" s="704"/>
      <c r="D16" s="253"/>
      <c r="E16" s="506"/>
      <c r="F16" s="586"/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03"/>
      <c r="C17" s="704"/>
      <c r="D17" s="253"/>
      <c r="E17" s="506"/>
      <c r="F17" s="586"/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03"/>
      <c r="C18" s="704"/>
      <c r="D18" s="253"/>
      <c r="E18" s="506"/>
      <c r="F18" s="586"/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03"/>
      <c r="C19" s="704"/>
      <c r="D19" s="253"/>
      <c r="E19" s="506"/>
      <c r="F19" s="586"/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03"/>
      <c r="C20" s="704"/>
      <c r="D20" s="253"/>
      <c r="E20" s="506"/>
      <c r="F20" s="395"/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03"/>
      <c r="C21" s="704"/>
      <c r="D21" s="253"/>
      <c r="E21" s="506"/>
      <c r="F21" s="395"/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03"/>
      <c r="C22" s="704"/>
      <c r="D22" s="253"/>
      <c r="E22" s="506"/>
      <c r="F22" s="395"/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03"/>
      <c r="C23" s="704"/>
      <c r="D23" s="253"/>
      <c r="E23" s="506"/>
      <c r="F23" s="395"/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03"/>
      <c r="C24" s="704"/>
      <c r="D24" s="253"/>
      <c r="E24" s="506"/>
      <c r="F24" s="586"/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03"/>
      <c r="C25" s="704"/>
      <c r="D25" s="253"/>
      <c r="E25" s="506"/>
      <c r="F25" s="586"/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03"/>
      <c r="C26" s="704"/>
      <c r="D26" s="253"/>
      <c r="E26" s="506"/>
      <c r="F26" s="586"/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03"/>
      <c r="C27" s="704"/>
      <c r="D27" s="253"/>
      <c r="E27" s="506"/>
      <c r="F27" s="586"/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03"/>
      <c r="C28" s="704"/>
      <c r="D28" s="396"/>
      <c r="E28" s="506"/>
      <c r="F28" s="586"/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99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98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400"/>
      <c r="I30" s="260"/>
      <c r="J30" s="346"/>
    </row>
    <row r="31" spans="2:10" ht="12.75">
      <c r="B31" s="736"/>
      <c r="C31" s="736"/>
      <c r="D31" s="507"/>
      <c r="E31" s="26"/>
      <c r="F31" s="26"/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36"/>
      <c r="C32" s="736"/>
      <c r="D32" s="507"/>
      <c r="E32" s="26"/>
      <c r="F32" s="26"/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36"/>
      <c r="C33" s="736"/>
      <c r="D33" s="507"/>
      <c r="E33" s="26"/>
      <c r="F33" s="26"/>
      <c r="G33" s="68">
        <f t="shared" si="3"/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36"/>
      <c r="C34" s="736"/>
      <c r="D34" s="507"/>
      <c r="E34" s="26"/>
      <c r="F34" s="26"/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36"/>
      <c r="C35" s="736"/>
      <c r="D35" s="507"/>
      <c r="E35" s="26"/>
      <c r="F35" s="26"/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36"/>
      <c r="C36" s="736"/>
      <c r="D36" s="507"/>
      <c r="E36" s="26"/>
      <c r="F36" s="26"/>
      <c r="G36" s="68">
        <f t="shared" si="3"/>
        <v>0</v>
      </c>
      <c r="H36" s="306"/>
      <c r="I36" s="69">
        <f t="shared" si="4"/>
        <v>0</v>
      </c>
      <c r="J36" s="347">
        <f t="shared" si="5"/>
        <v>0</v>
      </c>
    </row>
    <row r="37" spans="2:10" ht="12.75">
      <c r="B37" s="353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54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98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26"/>
      <c r="E40" s="604"/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>+G40-I40</f>
        <v>0</v>
      </c>
    </row>
    <row r="41" spans="2:10" ht="12.75">
      <c r="B41" s="351" t="s">
        <v>21</v>
      </c>
      <c r="C41" s="81"/>
      <c r="D41" s="26"/>
      <c r="E41" s="604"/>
      <c r="F41" s="677">
        <f>+D41*E41</f>
        <v>0</v>
      </c>
      <c r="G41" s="68">
        <f>+D41+F41</f>
        <v>0</v>
      </c>
      <c r="H41" s="306"/>
      <c r="I41" s="60">
        <f>+(H41*E41)+H41</f>
        <v>0</v>
      </c>
      <c r="J41" s="347">
        <f>+G41-I41</f>
        <v>0</v>
      </c>
    </row>
    <row r="42" spans="2:10" ht="12.75">
      <c r="B42" s="351" t="s">
        <v>22</v>
      </c>
      <c r="C42" s="81"/>
      <c r="D42" s="26"/>
      <c r="E42" s="604"/>
      <c r="F42" s="677">
        <f>+D42*E42</f>
        <v>0</v>
      </c>
      <c r="G42" s="68">
        <f>+D42+F42</f>
        <v>0</v>
      </c>
      <c r="H42" s="306"/>
      <c r="I42" s="60">
        <f>+(H42*E42)+H42</f>
        <v>0</v>
      </c>
      <c r="J42" s="347">
        <f>+G42-I42</f>
        <v>0</v>
      </c>
    </row>
    <row r="43" spans="2:10" ht="12.75">
      <c r="B43" s="351" t="s">
        <v>23</v>
      </c>
      <c r="C43" s="81"/>
      <c r="D43" s="26"/>
      <c r="E43" s="604"/>
      <c r="F43" s="677">
        <f>+D43*E43</f>
        <v>0</v>
      </c>
      <c r="G43" s="68">
        <f>+D43+F43</f>
        <v>0</v>
      </c>
      <c r="H43" s="306"/>
      <c r="I43" s="60">
        <f>+(H43*E43)+H43</f>
        <v>0</v>
      </c>
      <c r="J43" s="347">
        <f>+G43-I43</f>
        <v>0</v>
      </c>
    </row>
    <row r="44" spans="2:10" ht="12.75">
      <c r="B44" s="351" t="s">
        <v>24</v>
      </c>
      <c r="C44" s="81"/>
      <c r="D44" s="82"/>
      <c r="E44" s="605"/>
      <c r="F44" s="678"/>
      <c r="G44" s="82"/>
      <c r="H44" s="67"/>
      <c r="I44" s="84"/>
      <c r="J44" s="352"/>
    </row>
    <row r="45" spans="2:10" ht="12.75">
      <c r="B45" s="351" t="s">
        <v>25</v>
      </c>
      <c r="C45" s="81"/>
      <c r="D45" s="26"/>
      <c r="E45" s="604"/>
      <c r="F45" s="677">
        <f aca="true" t="shared" si="6" ref="F45:F51">+D45*E45</f>
        <v>0</v>
      </c>
      <c r="G45" s="68">
        <f aca="true" t="shared" si="7" ref="G45:G51">+D45+F45</f>
        <v>0</v>
      </c>
      <c r="H45" s="306"/>
      <c r="I45" s="60">
        <f aca="true" t="shared" si="8" ref="I45:I51">+(H45*E45)+H45</f>
        <v>0</v>
      </c>
      <c r="J45" s="347">
        <f aca="true" t="shared" si="9" ref="J45:J51">+G45-I45</f>
        <v>0</v>
      </c>
    </row>
    <row r="46" spans="2:10" ht="12.75">
      <c r="B46" s="351" t="s">
        <v>26</v>
      </c>
      <c r="C46" s="81"/>
      <c r="D46" s="26"/>
      <c r="E46" s="604"/>
      <c r="F46" s="677">
        <f t="shared" si="6"/>
        <v>0</v>
      </c>
      <c r="G46" s="68">
        <f t="shared" si="7"/>
        <v>0</v>
      </c>
      <c r="H46" s="306"/>
      <c r="I46" s="60">
        <f t="shared" si="8"/>
        <v>0</v>
      </c>
      <c r="J46" s="347">
        <f t="shared" si="9"/>
        <v>0</v>
      </c>
    </row>
    <row r="47" spans="2:10" ht="12.75">
      <c r="B47" s="351" t="s">
        <v>27</v>
      </c>
      <c r="C47" s="81"/>
      <c r="D47" s="26"/>
      <c r="E47" s="604"/>
      <c r="F47" s="677">
        <f t="shared" si="6"/>
        <v>0</v>
      </c>
      <c r="G47" s="68">
        <f t="shared" si="7"/>
        <v>0</v>
      </c>
      <c r="H47" s="306"/>
      <c r="I47" s="60">
        <f t="shared" si="8"/>
        <v>0</v>
      </c>
      <c r="J47" s="347">
        <f t="shared" si="9"/>
        <v>0</v>
      </c>
    </row>
    <row r="48" spans="2:10" ht="12.75">
      <c r="B48" s="351" t="s">
        <v>28</v>
      </c>
      <c r="C48" s="81"/>
      <c r="D48" s="26"/>
      <c r="E48" s="604"/>
      <c r="F48" s="677">
        <f t="shared" si="6"/>
        <v>0</v>
      </c>
      <c r="G48" s="68">
        <f t="shared" si="7"/>
        <v>0</v>
      </c>
      <c r="H48" s="306"/>
      <c r="I48" s="60">
        <f t="shared" si="8"/>
        <v>0</v>
      </c>
      <c r="J48" s="347">
        <f t="shared" si="9"/>
        <v>0</v>
      </c>
    </row>
    <row r="49" spans="2:10" ht="12.75">
      <c r="B49" s="351" t="s">
        <v>29</v>
      </c>
      <c r="C49" s="81"/>
      <c r="D49" s="26"/>
      <c r="E49" s="604"/>
      <c r="F49" s="677">
        <f t="shared" si="6"/>
        <v>0</v>
      </c>
      <c r="G49" s="68">
        <f t="shared" si="7"/>
        <v>0</v>
      </c>
      <c r="H49" s="306"/>
      <c r="I49" s="60">
        <f t="shared" si="8"/>
        <v>0</v>
      </c>
      <c r="J49" s="347">
        <f t="shared" si="9"/>
        <v>0</v>
      </c>
    </row>
    <row r="50" spans="2:10" ht="12.75">
      <c r="B50" s="351" t="s">
        <v>30</v>
      </c>
      <c r="C50" s="81"/>
      <c r="D50" s="26"/>
      <c r="E50" s="604"/>
      <c r="F50" s="677">
        <f t="shared" si="6"/>
        <v>0</v>
      </c>
      <c r="G50" s="68">
        <f t="shared" si="7"/>
        <v>0</v>
      </c>
      <c r="H50" s="306"/>
      <c r="I50" s="60">
        <f t="shared" si="8"/>
        <v>0</v>
      </c>
      <c r="J50" s="347">
        <f t="shared" si="9"/>
        <v>0</v>
      </c>
    </row>
    <row r="51" spans="2:10" ht="12.75">
      <c r="B51" s="353" t="s">
        <v>31</v>
      </c>
      <c r="C51" s="48"/>
      <c r="D51" s="26"/>
      <c r="E51" s="604"/>
      <c r="F51" s="677">
        <f t="shared" si="6"/>
        <v>0</v>
      </c>
      <c r="G51" s="68">
        <f t="shared" si="7"/>
        <v>0</v>
      </c>
      <c r="H51" s="306"/>
      <c r="I51" s="60">
        <f t="shared" si="8"/>
        <v>0</v>
      </c>
      <c r="J51" s="347">
        <f t="shared" si="9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401">
        <f>SUM(H40:H51)</f>
        <v>0</v>
      </c>
      <c r="I52" s="402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403" t="s">
        <v>55</v>
      </c>
      <c r="I53" s="401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403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323"/>
      <c r="G55" s="147">
        <f>+D55*F55</f>
        <v>0</v>
      </c>
      <c r="H55" s="403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403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403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403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403"/>
      <c r="I59" s="456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403"/>
      <c r="I60" s="404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403"/>
      <c r="I61" s="45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403"/>
      <c r="I63" s="404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403"/>
      <c r="I64" s="404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403"/>
      <c r="I65" s="460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403"/>
      <c r="I66" s="404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40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B35:C35"/>
    <mergeCell ref="B36:C36"/>
    <mergeCell ref="B31:C31"/>
    <mergeCell ref="B32:C32"/>
    <mergeCell ref="B33:C33"/>
    <mergeCell ref="B34:C34"/>
    <mergeCell ref="B16:C16"/>
    <mergeCell ref="B17:C17"/>
    <mergeCell ref="B18:C18"/>
    <mergeCell ref="B19:C19"/>
    <mergeCell ref="B27:C27"/>
    <mergeCell ref="B23:C23"/>
    <mergeCell ref="B24:C24"/>
    <mergeCell ref="B25:C25"/>
    <mergeCell ref="B26:C26"/>
    <mergeCell ref="G5:J5"/>
    <mergeCell ref="B20:C20"/>
    <mergeCell ref="B21:C21"/>
    <mergeCell ref="B22:C22"/>
    <mergeCell ref="B28:C28"/>
    <mergeCell ref="G6:J6"/>
    <mergeCell ref="G7:J7"/>
    <mergeCell ref="E9:J10"/>
    <mergeCell ref="B14:C14"/>
    <mergeCell ref="B15:C1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67"/>
  <sheetViews>
    <sheetView showGridLines="0" zoomScale="90" zoomScaleNormal="90" zoomScalePageLayoutView="0" workbookViewId="0" topLeftCell="A1">
      <selection activeCell="G59" sqref="G59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4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22.00390625" style="232" customWidth="1"/>
    <col min="8" max="8" width="12.57421875" style="232" customWidth="1"/>
    <col min="9" max="9" width="14.28125" style="232" customWidth="1"/>
    <col min="10" max="10" width="14.57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109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30"/>
      <c r="H5" s="712"/>
      <c r="I5" s="712"/>
      <c r="J5" s="713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31"/>
      <c r="G9" s="731"/>
      <c r="H9" s="731"/>
      <c r="I9" s="731"/>
      <c r="J9" s="732"/>
    </row>
    <row r="10" spans="2:10" ht="12.75">
      <c r="B10" s="340"/>
      <c r="C10" s="241"/>
      <c r="D10" s="242"/>
      <c r="E10" s="733"/>
      <c r="F10" s="734"/>
      <c r="G10" s="734"/>
      <c r="H10" s="734"/>
      <c r="I10" s="734"/>
      <c r="J10" s="735"/>
    </row>
    <row r="11" spans="2:10" ht="12.75">
      <c r="B11" s="338"/>
      <c r="C11" s="238"/>
      <c r="D11" s="243"/>
      <c r="E11" s="244" t="s">
        <v>216</v>
      </c>
      <c r="F11" s="245" t="s">
        <v>194</v>
      </c>
      <c r="G11" s="243"/>
      <c r="H11" s="238"/>
      <c r="I11" s="238"/>
      <c r="J11" s="341"/>
    </row>
    <row r="12" spans="2:10" ht="12.75">
      <c r="B12" s="398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03"/>
      <c r="C14" s="704"/>
      <c r="D14" s="253"/>
      <c r="E14" s="506"/>
      <c r="F14" s="586"/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03"/>
      <c r="C15" s="704"/>
      <c r="D15" s="253"/>
      <c r="E15" s="506"/>
      <c r="F15" s="586"/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03"/>
      <c r="C16" s="704"/>
      <c r="D16" s="253"/>
      <c r="E16" s="506"/>
      <c r="F16" s="586"/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03"/>
      <c r="C17" s="704"/>
      <c r="D17" s="253"/>
      <c r="E17" s="506"/>
      <c r="F17" s="586"/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03"/>
      <c r="C18" s="704"/>
      <c r="D18" s="253"/>
      <c r="E18" s="506"/>
      <c r="F18" s="586"/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03"/>
      <c r="C19" s="704"/>
      <c r="D19" s="253"/>
      <c r="E19" s="506"/>
      <c r="F19" s="586"/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03"/>
      <c r="C20" s="704"/>
      <c r="D20" s="253"/>
      <c r="E20" s="506"/>
      <c r="F20" s="395"/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03"/>
      <c r="C21" s="704"/>
      <c r="D21" s="253"/>
      <c r="E21" s="506"/>
      <c r="F21" s="395"/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03"/>
      <c r="C22" s="704"/>
      <c r="D22" s="253"/>
      <c r="E22" s="506"/>
      <c r="F22" s="395"/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03"/>
      <c r="C23" s="704"/>
      <c r="D23" s="253"/>
      <c r="E23" s="506"/>
      <c r="F23" s="395"/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03"/>
      <c r="C24" s="704"/>
      <c r="D24" s="253"/>
      <c r="E24" s="506"/>
      <c r="F24" s="586"/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03"/>
      <c r="C25" s="704"/>
      <c r="D25" s="253"/>
      <c r="E25" s="506"/>
      <c r="F25" s="586"/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03"/>
      <c r="C26" s="704"/>
      <c r="D26" s="253"/>
      <c r="E26" s="506"/>
      <c r="F26" s="586"/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03"/>
      <c r="C27" s="704"/>
      <c r="D27" s="253"/>
      <c r="E27" s="506"/>
      <c r="F27" s="586"/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03"/>
      <c r="C28" s="704"/>
      <c r="D28" s="396"/>
      <c r="E28" s="506"/>
      <c r="F28" s="586"/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99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98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400"/>
      <c r="I30" s="260"/>
      <c r="J30" s="346"/>
    </row>
    <row r="31" spans="2:10" ht="12.75">
      <c r="B31" s="720"/>
      <c r="C31" s="721"/>
      <c r="D31" s="504"/>
      <c r="E31" s="25"/>
      <c r="F31" s="25"/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0"/>
      <c r="C32" s="721"/>
      <c r="D32" s="504"/>
      <c r="E32" s="25"/>
      <c r="F32" s="25"/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0"/>
      <c r="C33" s="721"/>
      <c r="D33" s="504"/>
      <c r="E33" s="25"/>
      <c r="F33" s="25"/>
      <c r="G33" s="68">
        <f t="shared" si="3"/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0"/>
      <c r="C34" s="721"/>
      <c r="D34" s="504"/>
      <c r="E34" s="25"/>
      <c r="F34" s="25"/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0"/>
      <c r="C35" s="721"/>
      <c r="D35" s="504"/>
      <c r="E35" s="25"/>
      <c r="F35" s="25"/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0"/>
      <c r="C36" s="721"/>
      <c r="D36" s="504"/>
      <c r="E36" s="25"/>
      <c r="F36" s="25"/>
      <c r="G36" s="68">
        <f t="shared" si="3"/>
        <v>0</v>
      </c>
      <c r="H36" s="306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54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98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506"/>
      <c r="E40" s="604"/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>+G40-I40</f>
        <v>0</v>
      </c>
    </row>
    <row r="41" spans="2:10" ht="12.75">
      <c r="B41" s="351" t="s">
        <v>21</v>
      </c>
      <c r="C41" s="81"/>
      <c r="D41" s="506"/>
      <c r="E41" s="604"/>
      <c r="F41" s="677">
        <f>+D41*E41</f>
        <v>0</v>
      </c>
      <c r="G41" s="68">
        <f>+D41+F41</f>
        <v>0</v>
      </c>
      <c r="H41" s="306"/>
      <c r="I41" s="60">
        <f>+(H41*E41)+H41</f>
        <v>0</v>
      </c>
      <c r="J41" s="347">
        <f>+G41-I41</f>
        <v>0</v>
      </c>
    </row>
    <row r="42" spans="2:10" ht="12.75">
      <c r="B42" s="351" t="s">
        <v>22</v>
      </c>
      <c r="C42" s="81"/>
      <c r="D42" s="506"/>
      <c r="E42" s="604"/>
      <c r="F42" s="677">
        <f>+D42*E42</f>
        <v>0</v>
      </c>
      <c r="G42" s="68">
        <f>+D42+F42</f>
        <v>0</v>
      </c>
      <c r="H42" s="306"/>
      <c r="I42" s="60">
        <f>+(H42*E42)+H42</f>
        <v>0</v>
      </c>
      <c r="J42" s="347">
        <f>+G42-I42</f>
        <v>0</v>
      </c>
    </row>
    <row r="43" spans="2:10" ht="12.75">
      <c r="B43" s="351" t="s">
        <v>23</v>
      </c>
      <c r="C43" s="81"/>
      <c r="D43" s="506"/>
      <c r="E43" s="604"/>
      <c r="F43" s="677">
        <f>+D43*E43</f>
        <v>0</v>
      </c>
      <c r="G43" s="68">
        <f>+D43+F43</f>
        <v>0</v>
      </c>
      <c r="H43" s="306"/>
      <c r="I43" s="60">
        <f>+(H43*E43)+H43</f>
        <v>0</v>
      </c>
      <c r="J43" s="347">
        <f>+G43-I43</f>
        <v>0</v>
      </c>
    </row>
    <row r="44" spans="2:10" ht="12.75">
      <c r="B44" s="351" t="s">
        <v>24</v>
      </c>
      <c r="C44" s="81"/>
      <c r="D44" s="82"/>
      <c r="E44" s="605"/>
      <c r="F44" s="678"/>
      <c r="G44" s="82"/>
      <c r="H44" s="67"/>
      <c r="I44" s="84"/>
      <c r="J44" s="352"/>
    </row>
    <row r="45" spans="2:10" ht="12.75">
      <c r="B45" s="351" t="s">
        <v>25</v>
      </c>
      <c r="C45" s="81"/>
      <c r="D45" s="506"/>
      <c r="E45" s="604"/>
      <c r="F45" s="677">
        <f aca="true" t="shared" si="6" ref="F45:F51">+D45*E45</f>
        <v>0</v>
      </c>
      <c r="G45" s="68">
        <f aca="true" t="shared" si="7" ref="G45:G51">+D45+F45</f>
        <v>0</v>
      </c>
      <c r="H45" s="306"/>
      <c r="I45" s="60">
        <f aca="true" t="shared" si="8" ref="I45:I51">+(H45*E45)+H45</f>
        <v>0</v>
      </c>
      <c r="J45" s="347">
        <f aca="true" t="shared" si="9" ref="J45:J51">+G45-I45</f>
        <v>0</v>
      </c>
    </row>
    <row r="46" spans="2:10" ht="12.75">
      <c r="B46" s="351" t="s">
        <v>26</v>
      </c>
      <c r="C46" s="81"/>
      <c r="D46" s="506"/>
      <c r="E46" s="604"/>
      <c r="F46" s="677">
        <f t="shared" si="6"/>
        <v>0</v>
      </c>
      <c r="G46" s="68">
        <f t="shared" si="7"/>
        <v>0</v>
      </c>
      <c r="H46" s="306"/>
      <c r="I46" s="60">
        <f t="shared" si="8"/>
        <v>0</v>
      </c>
      <c r="J46" s="347">
        <f t="shared" si="9"/>
        <v>0</v>
      </c>
    </row>
    <row r="47" spans="2:10" ht="12.75">
      <c r="B47" s="351" t="s">
        <v>27</v>
      </c>
      <c r="C47" s="81"/>
      <c r="D47" s="506"/>
      <c r="E47" s="604"/>
      <c r="F47" s="677">
        <f t="shared" si="6"/>
        <v>0</v>
      </c>
      <c r="G47" s="68">
        <f t="shared" si="7"/>
        <v>0</v>
      </c>
      <c r="H47" s="306"/>
      <c r="I47" s="60">
        <f t="shared" si="8"/>
        <v>0</v>
      </c>
      <c r="J47" s="347">
        <f t="shared" si="9"/>
        <v>0</v>
      </c>
    </row>
    <row r="48" spans="2:10" ht="12.75">
      <c r="B48" s="351" t="s">
        <v>28</v>
      </c>
      <c r="C48" s="81"/>
      <c r="D48" s="506"/>
      <c r="E48" s="604"/>
      <c r="F48" s="677">
        <f t="shared" si="6"/>
        <v>0</v>
      </c>
      <c r="G48" s="68">
        <f t="shared" si="7"/>
        <v>0</v>
      </c>
      <c r="H48" s="306"/>
      <c r="I48" s="60">
        <f t="shared" si="8"/>
        <v>0</v>
      </c>
      <c r="J48" s="347">
        <f t="shared" si="9"/>
        <v>0</v>
      </c>
    </row>
    <row r="49" spans="2:10" ht="12.75">
      <c r="B49" s="351" t="s">
        <v>29</v>
      </c>
      <c r="C49" s="81"/>
      <c r="D49" s="506"/>
      <c r="E49" s="604"/>
      <c r="F49" s="677">
        <f t="shared" si="6"/>
        <v>0</v>
      </c>
      <c r="G49" s="68">
        <f t="shared" si="7"/>
        <v>0</v>
      </c>
      <c r="H49" s="306"/>
      <c r="I49" s="60">
        <f t="shared" si="8"/>
        <v>0</v>
      </c>
      <c r="J49" s="347">
        <f t="shared" si="9"/>
        <v>0</v>
      </c>
    </row>
    <row r="50" spans="2:10" ht="12.75">
      <c r="B50" s="351" t="s">
        <v>30</v>
      </c>
      <c r="C50" s="81"/>
      <c r="D50" s="506"/>
      <c r="E50" s="604"/>
      <c r="F50" s="677">
        <f t="shared" si="6"/>
        <v>0</v>
      </c>
      <c r="G50" s="68">
        <f t="shared" si="7"/>
        <v>0</v>
      </c>
      <c r="H50" s="306"/>
      <c r="I50" s="60">
        <f t="shared" si="8"/>
        <v>0</v>
      </c>
      <c r="J50" s="347">
        <f t="shared" si="9"/>
        <v>0</v>
      </c>
    </row>
    <row r="51" spans="2:10" ht="12.75">
      <c r="B51" s="353" t="s">
        <v>31</v>
      </c>
      <c r="C51" s="48"/>
      <c r="D51" s="506"/>
      <c r="E51" s="604"/>
      <c r="F51" s="677">
        <f t="shared" si="6"/>
        <v>0</v>
      </c>
      <c r="G51" s="68">
        <f t="shared" si="7"/>
        <v>0</v>
      </c>
      <c r="H51" s="306"/>
      <c r="I51" s="60">
        <f t="shared" si="8"/>
        <v>0</v>
      </c>
      <c r="J51" s="347">
        <f t="shared" si="9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401">
        <f>SUM(H40:H51)</f>
        <v>0</v>
      </c>
      <c r="I52" s="402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403" t="s">
        <v>55</v>
      </c>
      <c r="I53" s="401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403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323"/>
      <c r="G55" s="147">
        <f>+D55*F55</f>
        <v>0</v>
      </c>
      <c r="H55" s="403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403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403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403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403"/>
      <c r="I59" s="456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403"/>
      <c r="I60" s="404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403"/>
      <c r="I61" s="45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403"/>
      <c r="I63" s="404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403"/>
      <c r="I64" s="404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403"/>
      <c r="I65" s="460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403"/>
      <c r="I66" s="404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40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B35:C35"/>
    <mergeCell ref="B36:C36"/>
    <mergeCell ref="B31:C31"/>
    <mergeCell ref="B32:C32"/>
    <mergeCell ref="B33:C33"/>
    <mergeCell ref="B34:C34"/>
    <mergeCell ref="B28:C28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G5:J5"/>
    <mergeCell ref="B20:C20"/>
    <mergeCell ref="B21:C21"/>
    <mergeCell ref="B22:C22"/>
    <mergeCell ref="B27:C27"/>
    <mergeCell ref="B23:C23"/>
    <mergeCell ref="B24:C24"/>
    <mergeCell ref="B25:C25"/>
    <mergeCell ref="B26:C26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67"/>
  <sheetViews>
    <sheetView showGridLines="0" zoomScale="90" zoomScaleNormal="90" zoomScalePageLayoutView="0" workbookViewId="0" topLeftCell="A1">
      <selection activeCell="G51" sqref="G51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4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22.00390625" style="232" customWidth="1"/>
    <col min="8" max="8" width="12.57421875" style="232" customWidth="1"/>
    <col min="9" max="9" width="14.28125" style="232" customWidth="1"/>
    <col min="10" max="10" width="14.57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109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30"/>
      <c r="H5" s="712"/>
      <c r="I5" s="712"/>
      <c r="J5" s="713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31"/>
      <c r="G9" s="731"/>
      <c r="H9" s="731"/>
      <c r="I9" s="731"/>
      <c r="J9" s="732"/>
    </row>
    <row r="10" spans="2:10" ht="12.75">
      <c r="B10" s="340"/>
      <c r="C10" s="241"/>
      <c r="D10" s="242"/>
      <c r="E10" s="733"/>
      <c r="F10" s="734"/>
      <c r="G10" s="734"/>
      <c r="H10" s="734"/>
      <c r="I10" s="734"/>
      <c r="J10" s="735"/>
    </row>
    <row r="11" spans="2:10" ht="12.75">
      <c r="B11" s="338"/>
      <c r="C11" s="238"/>
      <c r="D11" s="243"/>
      <c r="E11" s="244" t="s">
        <v>217</v>
      </c>
      <c r="F11" s="245" t="s">
        <v>194</v>
      </c>
      <c r="G11" s="243"/>
      <c r="H11" s="238"/>
      <c r="I11" s="238"/>
      <c r="J11" s="341"/>
    </row>
    <row r="12" spans="2:10" ht="12.75">
      <c r="B12" s="398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03"/>
      <c r="C14" s="704"/>
      <c r="D14" s="253"/>
      <c r="E14" s="506"/>
      <c r="F14" s="586"/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03"/>
      <c r="C15" s="704"/>
      <c r="D15" s="253"/>
      <c r="E15" s="506"/>
      <c r="F15" s="586"/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03"/>
      <c r="C16" s="704"/>
      <c r="D16" s="253"/>
      <c r="E16" s="506"/>
      <c r="F16" s="586"/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03"/>
      <c r="C17" s="704"/>
      <c r="D17" s="253"/>
      <c r="E17" s="506"/>
      <c r="F17" s="586"/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03"/>
      <c r="C18" s="704"/>
      <c r="D18" s="253"/>
      <c r="E18" s="506"/>
      <c r="F18" s="586"/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03"/>
      <c r="C19" s="704"/>
      <c r="D19" s="253"/>
      <c r="E19" s="506"/>
      <c r="F19" s="586"/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03"/>
      <c r="C20" s="704"/>
      <c r="D20" s="253"/>
      <c r="E20" s="506"/>
      <c r="F20" s="395"/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03"/>
      <c r="C21" s="704"/>
      <c r="D21" s="253"/>
      <c r="E21" s="506"/>
      <c r="F21" s="395"/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03"/>
      <c r="C22" s="704"/>
      <c r="D22" s="253"/>
      <c r="E22" s="506"/>
      <c r="F22" s="395"/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03"/>
      <c r="C23" s="704"/>
      <c r="D23" s="253"/>
      <c r="E23" s="506"/>
      <c r="F23" s="395"/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03"/>
      <c r="C24" s="704"/>
      <c r="D24" s="253"/>
      <c r="E24" s="506"/>
      <c r="F24" s="586"/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03"/>
      <c r="C25" s="704"/>
      <c r="D25" s="253"/>
      <c r="E25" s="506"/>
      <c r="F25" s="586"/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03"/>
      <c r="C26" s="704"/>
      <c r="D26" s="253"/>
      <c r="E26" s="506"/>
      <c r="F26" s="586"/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03"/>
      <c r="C27" s="704"/>
      <c r="D27" s="253"/>
      <c r="E27" s="506"/>
      <c r="F27" s="586"/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03"/>
      <c r="C28" s="704"/>
      <c r="D28" s="396"/>
      <c r="E28" s="506"/>
      <c r="F28" s="586"/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99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98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400"/>
      <c r="I30" s="260"/>
      <c r="J30" s="346"/>
    </row>
    <row r="31" spans="2:10" ht="12.75">
      <c r="B31" s="720"/>
      <c r="C31" s="721"/>
      <c r="D31" s="504"/>
      <c r="E31" s="506"/>
      <c r="F31" s="25"/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0"/>
      <c r="C32" s="721"/>
      <c r="D32" s="504"/>
      <c r="E32" s="506"/>
      <c r="F32" s="25"/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0"/>
      <c r="C33" s="721"/>
      <c r="D33" s="504"/>
      <c r="E33" s="506"/>
      <c r="F33" s="25"/>
      <c r="G33" s="68">
        <f t="shared" si="3"/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0"/>
      <c r="C34" s="721"/>
      <c r="D34" s="504"/>
      <c r="E34" s="506"/>
      <c r="F34" s="25"/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0"/>
      <c r="C35" s="721"/>
      <c r="D35" s="504"/>
      <c r="E35" s="506"/>
      <c r="F35" s="25"/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0"/>
      <c r="C36" s="721"/>
      <c r="D36" s="504"/>
      <c r="E36" s="506"/>
      <c r="F36" s="25"/>
      <c r="G36" s="68">
        <f t="shared" si="3"/>
        <v>0</v>
      </c>
      <c r="H36" s="306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54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98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26"/>
      <c r="E40" s="604"/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>+G40-I40</f>
        <v>0</v>
      </c>
    </row>
    <row r="41" spans="2:10" ht="12.75">
      <c r="B41" s="351" t="s">
        <v>21</v>
      </c>
      <c r="C41" s="81"/>
      <c r="D41" s="26"/>
      <c r="E41" s="604"/>
      <c r="F41" s="677">
        <f>+D41*E41</f>
        <v>0</v>
      </c>
      <c r="G41" s="68">
        <f>+D41+F41</f>
        <v>0</v>
      </c>
      <c r="H41" s="306"/>
      <c r="I41" s="60">
        <f>+(H41*E41)+H41</f>
        <v>0</v>
      </c>
      <c r="J41" s="347">
        <f>+G41-I41</f>
        <v>0</v>
      </c>
    </row>
    <row r="42" spans="2:10" ht="12.75">
      <c r="B42" s="351" t="s">
        <v>22</v>
      </c>
      <c r="C42" s="81"/>
      <c r="D42" s="26"/>
      <c r="E42" s="604"/>
      <c r="F42" s="677">
        <f>+D42*E42</f>
        <v>0</v>
      </c>
      <c r="G42" s="68">
        <f>+D42+F42</f>
        <v>0</v>
      </c>
      <c r="H42" s="306"/>
      <c r="I42" s="60">
        <f>+(H42*E42)+H42</f>
        <v>0</v>
      </c>
      <c r="J42" s="347">
        <f>+G42-I42</f>
        <v>0</v>
      </c>
    </row>
    <row r="43" spans="2:10" ht="12.75">
      <c r="B43" s="351" t="s">
        <v>23</v>
      </c>
      <c r="C43" s="81"/>
      <c r="D43" s="26"/>
      <c r="E43" s="604"/>
      <c r="F43" s="677">
        <f>+D43*E43</f>
        <v>0</v>
      </c>
      <c r="G43" s="68">
        <f>+D43+F43</f>
        <v>0</v>
      </c>
      <c r="H43" s="306"/>
      <c r="I43" s="60">
        <f>+(H43*E43)+H43</f>
        <v>0</v>
      </c>
      <c r="J43" s="347">
        <f>+G43-I43</f>
        <v>0</v>
      </c>
    </row>
    <row r="44" spans="2:10" ht="12.75">
      <c r="B44" s="351" t="s">
        <v>24</v>
      </c>
      <c r="C44" s="81"/>
      <c r="D44" s="82"/>
      <c r="E44" s="605"/>
      <c r="F44" s="678"/>
      <c r="G44" s="82"/>
      <c r="H44" s="67"/>
      <c r="I44" s="84"/>
      <c r="J44" s="352"/>
    </row>
    <row r="45" spans="2:10" ht="12.75">
      <c r="B45" s="351" t="s">
        <v>25</v>
      </c>
      <c r="C45" s="81"/>
      <c r="D45" s="26"/>
      <c r="E45" s="604"/>
      <c r="F45" s="677">
        <f aca="true" t="shared" si="6" ref="F45:F51">+D45*E45</f>
        <v>0</v>
      </c>
      <c r="G45" s="68">
        <f aca="true" t="shared" si="7" ref="G45:G51">+D45+F45</f>
        <v>0</v>
      </c>
      <c r="H45" s="306"/>
      <c r="I45" s="60">
        <f aca="true" t="shared" si="8" ref="I45:I51">+(H45*E45)+H45</f>
        <v>0</v>
      </c>
      <c r="J45" s="347">
        <f aca="true" t="shared" si="9" ref="J45:J51">+G45-I45</f>
        <v>0</v>
      </c>
    </row>
    <row r="46" spans="2:10" ht="12.75">
      <c r="B46" s="351" t="s">
        <v>26</v>
      </c>
      <c r="C46" s="81"/>
      <c r="D46" s="26"/>
      <c r="E46" s="604"/>
      <c r="F46" s="677">
        <f t="shared" si="6"/>
        <v>0</v>
      </c>
      <c r="G46" s="68">
        <f t="shared" si="7"/>
        <v>0</v>
      </c>
      <c r="H46" s="306"/>
      <c r="I46" s="60">
        <f t="shared" si="8"/>
        <v>0</v>
      </c>
      <c r="J46" s="347">
        <f t="shared" si="9"/>
        <v>0</v>
      </c>
    </row>
    <row r="47" spans="2:10" ht="12.75">
      <c r="B47" s="351" t="s">
        <v>27</v>
      </c>
      <c r="C47" s="81"/>
      <c r="D47" s="26"/>
      <c r="E47" s="604"/>
      <c r="F47" s="677">
        <f t="shared" si="6"/>
        <v>0</v>
      </c>
      <c r="G47" s="68">
        <f t="shared" si="7"/>
        <v>0</v>
      </c>
      <c r="H47" s="306"/>
      <c r="I47" s="60">
        <f t="shared" si="8"/>
        <v>0</v>
      </c>
      <c r="J47" s="347">
        <f t="shared" si="9"/>
        <v>0</v>
      </c>
    </row>
    <row r="48" spans="2:10" ht="12.75">
      <c r="B48" s="351" t="s">
        <v>28</v>
      </c>
      <c r="C48" s="81"/>
      <c r="D48" s="26"/>
      <c r="E48" s="604"/>
      <c r="F48" s="677">
        <f t="shared" si="6"/>
        <v>0</v>
      </c>
      <c r="G48" s="68">
        <f t="shared" si="7"/>
        <v>0</v>
      </c>
      <c r="H48" s="306"/>
      <c r="I48" s="60">
        <f t="shared" si="8"/>
        <v>0</v>
      </c>
      <c r="J48" s="347">
        <f t="shared" si="9"/>
        <v>0</v>
      </c>
    </row>
    <row r="49" spans="2:10" ht="12.75">
      <c r="B49" s="351" t="s">
        <v>29</v>
      </c>
      <c r="C49" s="81"/>
      <c r="D49" s="26"/>
      <c r="E49" s="604"/>
      <c r="F49" s="677">
        <f t="shared" si="6"/>
        <v>0</v>
      </c>
      <c r="G49" s="68">
        <f t="shared" si="7"/>
        <v>0</v>
      </c>
      <c r="H49" s="306"/>
      <c r="I49" s="60">
        <f t="shared" si="8"/>
        <v>0</v>
      </c>
      <c r="J49" s="347">
        <f t="shared" si="9"/>
        <v>0</v>
      </c>
    </row>
    <row r="50" spans="2:10" ht="12.75">
      <c r="B50" s="351" t="s">
        <v>30</v>
      </c>
      <c r="C50" s="81"/>
      <c r="D50" s="26"/>
      <c r="E50" s="604"/>
      <c r="F50" s="677">
        <f t="shared" si="6"/>
        <v>0</v>
      </c>
      <c r="G50" s="68">
        <f t="shared" si="7"/>
        <v>0</v>
      </c>
      <c r="H50" s="306"/>
      <c r="I50" s="60">
        <f t="shared" si="8"/>
        <v>0</v>
      </c>
      <c r="J50" s="347">
        <f t="shared" si="9"/>
        <v>0</v>
      </c>
    </row>
    <row r="51" spans="2:10" ht="12.75">
      <c r="B51" s="353" t="s">
        <v>31</v>
      </c>
      <c r="C51" s="48"/>
      <c r="D51" s="26"/>
      <c r="E51" s="604"/>
      <c r="F51" s="677">
        <f t="shared" si="6"/>
        <v>0</v>
      </c>
      <c r="G51" s="68">
        <f t="shared" si="7"/>
        <v>0</v>
      </c>
      <c r="H51" s="306"/>
      <c r="I51" s="60">
        <f t="shared" si="8"/>
        <v>0</v>
      </c>
      <c r="J51" s="347">
        <f t="shared" si="9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401">
        <f>SUM(H40:H51)</f>
        <v>0</v>
      </c>
      <c r="I52" s="402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403" t="s">
        <v>55</v>
      </c>
      <c r="I53" s="401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403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323"/>
      <c r="G55" s="147">
        <f>+D55*F55</f>
        <v>0</v>
      </c>
      <c r="H55" s="403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403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403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403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403"/>
      <c r="I59" s="456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403"/>
      <c r="I60" s="404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403"/>
      <c r="I61" s="45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403"/>
      <c r="I63" s="404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403"/>
      <c r="I64" s="404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403"/>
      <c r="I65" s="460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403"/>
      <c r="I66" s="404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40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G5:J5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67"/>
  <sheetViews>
    <sheetView showGridLines="0" zoomScale="90" zoomScaleNormal="90" zoomScalePageLayoutView="0" workbookViewId="0" topLeftCell="A1">
      <selection activeCell="G51" sqref="G51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4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22.00390625" style="232" customWidth="1"/>
    <col min="8" max="8" width="12.57421875" style="232" customWidth="1"/>
    <col min="9" max="9" width="14.28125" style="232" customWidth="1"/>
    <col min="10" max="10" width="14.57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63"/>
      <c r="G2" s="668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30"/>
      <c r="H5" s="712"/>
      <c r="I5" s="712"/>
      <c r="J5" s="713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31"/>
      <c r="G9" s="731"/>
      <c r="H9" s="731"/>
      <c r="I9" s="731"/>
      <c r="J9" s="732"/>
    </row>
    <row r="10" spans="2:10" ht="12.75">
      <c r="B10" s="340"/>
      <c r="C10" s="241"/>
      <c r="D10" s="242"/>
      <c r="E10" s="733"/>
      <c r="F10" s="734"/>
      <c r="G10" s="734"/>
      <c r="H10" s="734"/>
      <c r="I10" s="734"/>
      <c r="J10" s="735"/>
    </row>
    <row r="11" spans="2:10" ht="12.75">
      <c r="B11" s="338"/>
      <c r="C11" s="238"/>
      <c r="D11" s="243"/>
      <c r="E11" s="244" t="s">
        <v>218</v>
      </c>
      <c r="F11" s="245" t="s">
        <v>194</v>
      </c>
      <c r="G11" s="243"/>
      <c r="H11" s="238"/>
      <c r="I11" s="238"/>
      <c r="J11" s="341"/>
    </row>
    <row r="12" spans="2:10" ht="12.75">
      <c r="B12" s="398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03"/>
      <c r="C14" s="704"/>
      <c r="D14" s="253"/>
      <c r="E14" s="506"/>
      <c r="F14" s="586"/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03"/>
      <c r="C15" s="704"/>
      <c r="D15" s="253"/>
      <c r="E15" s="506"/>
      <c r="F15" s="586"/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03"/>
      <c r="C16" s="704"/>
      <c r="D16" s="253"/>
      <c r="E16" s="506"/>
      <c r="F16" s="586"/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03"/>
      <c r="C17" s="704"/>
      <c r="D17" s="253"/>
      <c r="E17" s="506"/>
      <c r="F17" s="586"/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03"/>
      <c r="C18" s="704"/>
      <c r="D18" s="253"/>
      <c r="E18" s="506"/>
      <c r="F18" s="586"/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03"/>
      <c r="C19" s="704"/>
      <c r="D19" s="253"/>
      <c r="E19" s="506"/>
      <c r="F19" s="586"/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03"/>
      <c r="C20" s="704"/>
      <c r="D20" s="253"/>
      <c r="E20" s="506"/>
      <c r="F20" s="395"/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03"/>
      <c r="C21" s="704"/>
      <c r="D21" s="253"/>
      <c r="E21" s="506"/>
      <c r="F21" s="395"/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03"/>
      <c r="C22" s="704"/>
      <c r="D22" s="253"/>
      <c r="E22" s="506"/>
      <c r="F22" s="395"/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03"/>
      <c r="C23" s="704"/>
      <c r="D23" s="253"/>
      <c r="E23" s="506"/>
      <c r="F23" s="395"/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03"/>
      <c r="C24" s="704"/>
      <c r="D24" s="253"/>
      <c r="E24" s="506"/>
      <c r="F24" s="586"/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03"/>
      <c r="C25" s="704"/>
      <c r="D25" s="253"/>
      <c r="E25" s="506"/>
      <c r="F25" s="586"/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03"/>
      <c r="C26" s="704"/>
      <c r="D26" s="253"/>
      <c r="E26" s="506"/>
      <c r="F26" s="586"/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03"/>
      <c r="C27" s="704"/>
      <c r="D27" s="253"/>
      <c r="E27" s="506"/>
      <c r="F27" s="586"/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03"/>
      <c r="C28" s="704"/>
      <c r="D28" s="396"/>
      <c r="E28" s="506"/>
      <c r="F28" s="586"/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99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98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400"/>
      <c r="I30" s="260"/>
      <c r="J30" s="346"/>
    </row>
    <row r="31" spans="2:10" ht="12.75">
      <c r="B31" s="720"/>
      <c r="C31" s="721"/>
      <c r="D31" s="504"/>
      <c r="E31" s="26"/>
      <c r="F31" s="25"/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0"/>
      <c r="C32" s="721"/>
      <c r="D32" s="504"/>
      <c r="E32" s="26"/>
      <c r="F32" s="25"/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0"/>
      <c r="C33" s="721"/>
      <c r="D33" s="504"/>
      <c r="E33" s="26"/>
      <c r="F33" s="25"/>
      <c r="G33" s="68">
        <f t="shared" si="3"/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0"/>
      <c r="C34" s="721"/>
      <c r="D34" s="504"/>
      <c r="E34" s="26"/>
      <c r="F34" s="25"/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0"/>
      <c r="C35" s="721"/>
      <c r="D35" s="504"/>
      <c r="E35" s="26"/>
      <c r="F35" s="25"/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0"/>
      <c r="C36" s="721"/>
      <c r="D36" s="504"/>
      <c r="E36" s="26"/>
      <c r="F36" s="25"/>
      <c r="G36" s="68">
        <f t="shared" si="3"/>
        <v>0</v>
      </c>
      <c r="H36" s="306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54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98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26"/>
      <c r="E40" s="604"/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>+G40-I40</f>
        <v>0</v>
      </c>
    </row>
    <row r="41" spans="2:10" ht="12.75">
      <c r="B41" s="351" t="s">
        <v>21</v>
      </c>
      <c r="C41" s="81"/>
      <c r="D41" s="26"/>
      <c r="E41" s="604"/>
      <c r="F41" s="677">
        <f>+D41*E41</f>
        <v>0</v>
      </c>
      <c r="G41" s="68">
        <f>+D41+F41</f>
        <v>0</v>
      </c>
      <c r="H41" s="306"/>
      <c r="I41" s="60">
        <f>+(H41*E41)+H41</f>
        <v>0</v>
      </c>
      <c r="J41" s="347">
        <f>+G41-I41</f>
        <v>0</v>
      </c>
    </row>
    <row r="42" spans="2:10" ht="12.75">
      <c r="B42" s="351" t="s">
        <v>22</v>
      </c>
      <c r="C42" s="81"/>
      <c r="D42" s="26"/>
      <c r="E42" s="604"/>
      <c r="F42" s="677">
        <f>+D42*E42</f>
        <v>0</v>
      </c>
      <c r="G42" s="68">
        <f>+D42+F42</f>
        <v>0</v>
      </c>
      <c r="H42" s="306"/>
      <c r="I42" s="60">
        <f>+(H42*E42)+H42</f>
        <v>0</v>
      </c>
      <c r="J42" s="347">
        <f>+G42-I42</f>
        <v>0</v>
      </c>
    </row>
    <row r="43" spans="2:10" ht="12.75">
      <c r="B43" s="351" t="s">
        <v>23</v>
      </c>
      <c r="C43" s="81"/>
      <c r="D43" s="26"/>
      <c r="E43" s="604"/>
      <c r="F43" s="677">
        <f>+D43*E43</f>
        <v>0</v>
      </c>
      <c r="G43" s="68">
        <f>+D43+F43</f>
        <v>0</v>
      </c>
      <c r="H43" s="306"/>
      <c r="I43" s="60">
        <f>+(H43*E43)+H43</f>
        <v>0</v>
      </c>
      <c r="J43" s="347">
        <f>+G43-I43</f>
        <v>0</v>
      </c>
    </row>
    <row r="44" spans="2:10" ht="12.75">
      <c r="B44" s="351" t="s">
        <v>24</v>
      </c>
      <c r="C44" s="81"/>
      <c r="D44" s="82"/>
      <c r="E44" s="605"/>
      <c r="F44" s="678"/>
      <c r="G44" s="82"/>
      <c r="H44" s="67"/>
      <c r="I44" s="84"/>
      <c r="J44" s="352"/>
    </row>
    <row r="45" spans="2:10" ht="12.75">
      <c r="B45" s="351" t="s">
        <v>25</v>
      </c>
      <c r="C45" s="81"/>
      <c r="D45" s="26"/>
      <c r="E45" s="604"/>
      <c r="F45" s="677">
        <f aca="true" t="shared" si="6" ref="F45:F51">+D45*E45</f>
        <v>0</v>
      </c>
      <c r="G45" s="68">
        <f aca="true" t="shared" si="7" ref="G45:G51">+D45+F45</f>
        <v>0</v>
      </c>
      <c r="H45" s="306"/>
      <c r="I45" s="60">
        <f aca="true" t="shared" si="8" ref="I45:I51">+(H45*E45)+H45</f>
        <v>0</v>
      </c>
      <c r="J45" s="347">
        <f aca="true" t="shared" si="9" ref="J45:J51">+G45-I45</f>
        <v>0</v>
      </c>
    </row>
    <row r="46" spans="2:10" ht="12.75">
      <c r="B46" s="351" t="s">
        <v>26</v>
      </c>
      <c r="C46" s="81"/>
      <c r="D46" s="26"/>
      <c r="E46" s="604"/>
      <c r="F46" s="677">
        <f t="shared" si="6"/>
        <v>0</v>
      </c>
      <c r="G46" s="68">
        <f t="shared" si="7"/>
        <v>0</v>
      </c>
      <c r="H46" s="306"/>
      <c r="I46" s="60">
        <f t="shared" si="8"/>
        <v>0</v>
      </c>
      <c r="J46" s="347">
        <f t="shared" si="9"/>
        <v>0</v>
      </c>
    </row>
    <row r="47" spans="2:10" ht="12.75">
      <c r="B47" s="351" t="s">
        <v>27</v>
      </c>
      <c r="C47" s="81"/>
      <c r="D47" s="26"/>
      <c r="E47" s="604"/>
      <c r="F47" s="677">
        <f t="shared" si="6"/>
        <v>0</v>
      </c>
      <c r="G47" s="68">
        <f t="shared" si="7"/>
        <v>0</v>
      </c>
      <c r="H47" s="306"/>
      <c r="I47" s="60">
        <f t="shared" si="8"/>
        <v>0</v>
      </c>
      <c r="J47" s="347">
        <f t="shared" si="9"/>
        <v>0</v>
      </c>
    </row>
    <row r="48" spans="2:10" ht="12.75">
      <c r="B48" s="351" t="s">
        <v>28</v>
      </c>
      <c r="C48" s="81"/>
      <c r="D48" s="26"/>
      <c r="E48" s="604"/>
      <c r="F48" s="677">
        <f t="shared" si="6"/>
        <v>0</v>
      </c>
      <c r="G48" s="68">
        <f t="shared" si="7"/>
        <v>0</v>
      </c>
      <c r="H48" s="306"/>
      <c r="I48" s="60">
        <f t="shared" si="8"/>
        <v>0</v>
      </c>
      <c r="J48" s="347">
        <f t="shared" si="9"/>
        <v>0</v>
      </c>
    </row>
    <row r="49" spans="2:10" ht="12.75">
      <c r="B49" s="351" t="s">
        <v>29</v>
      </c>
      <c r="C49" s="81"/>
      <c r="D49" s="26"/>
      <c r="E49" s="604"/>
      <c r="F49" s="677">
        <f t="shared" si="6"/>
        <v>0</v>
      </c>
      <c r="G49" s="68">
        <f t="shared" si="7"/>
        <v>0</v>
      </c>
      <c r="H49" s="306"/>
      <c r="I49" s="60">
        <f t="shared" si="8"/>
        <v>0</v>
      </c>
      <c r="J49" s="347">
        <f t="shared" si="9"/>
        <v>0</v>
      </c>
    </row>
    <row r="50" spans="2:10" ht="12.75">
      <c r="B50" s="351" t="s">
        <v>30</v>
      </c>
      <c r="C50" s="81"/>
      <c r="D50" s="26"/>
      <c r="E50" s="604"/>
      <c r="F50" s="677">
        <f t="shared" si="6"/>
        <v>0</v>
      </c>
      <c r="G50" s="68">
        <f t="shared" si="7"/>
        <v>0</v>
      </c>
      <c r="H50" s="306"/>
      <c r="I50" s="60">
        <f t="shared" si="8"/>
        <v>0</v>
      </c>
      <c r="J50" s="347">
        <f t="shared" si="9"/>
        <v>0</v>
      </c>
    </row>
    <row r="51" spans="2:10" ht="12.75">
      <c r="B51" s="353" t="s">
        <v>31</v>
      </c>
      <c r="C51" s="48"/>
      <c r="D51" s="26"/>
      <c r="E51" s="604"/>
      <c r="F51" s="677">
        <f t="shared" si="6"/>
        <v>0</v>
      </c>
      <c r="G51" s="68">
        <f t="shared" si="7"/>
        <v>0</v>
      </c>
      <c r="H51" s="306"/>
      <c r="I51" s="60">
        <f t="shared" si="8"/>
        <v>0</v>
      </c>
      <c r="J51" s="347">
        <f t="shared" si="9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401">
        <f>SUM(H40:H51)</f>
        <v>0</v>
      </c>
      <c r="I52" s="402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403" t="s">
        <v>55</v>
      </c>
      <c r="I53" s="401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403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323"/>
      <c r="G55" s="147">
        <f>+D55*F55</f>
        <v>0</v>
      </c>
      <c r="H55" s="403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403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403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403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403"/>
      <c r="I59" s="456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403"/>
      <c r="I60" s="404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403"/>
      <c r="I61" s="45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403"/>
      <c r="I63" s="404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403"/>
      <c r="I64" s="404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403"/>
      <c r="I65" s="460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403"/>
      <c r="I66" s="404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40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G5:J5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67"/>
  <sheetViews>
    <sheetView showGridLines="0" zoomScale="90" zoomScaleNormal="90" zoomScalePageLayoutView="0" workbookViewId="0" topLeftCell="A1">
      <selection activeCell="G61" sqref="G61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4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22.00390625" style="232" customWidth="1"/>
    <col min="8" max="8" width="12.57421875" style="232" customWidth="1"/>
    <col min="9" max="9" width="14.28125" style="232" customWidth="1"/>
    <col min="10" max="10" width="14.57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109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30"/>
      <c r="H5" s="712"/>
      <c r="I5" s="712"/>
      <c r="J5" s="713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31"/>
      <c r="G9" s="731"/>
      <c r="H9" s="731"/>
      <c r="I9" s="731"/>
      <c r="J9" s="732"/>
    </row>
    <row r="10" spans="2:10" ht="12.75">
      <c r="B10" s="340"/>
      <c r="C10" s="241"/>
      <c r="D10" s="242"/>
      <c r="E10" s="733"/>
      <c r="F10" s="734"/>
      <c r="G10" s="734"/>
      <c r="H10" s="734"/>
      <c r="I10" s="734"/>
      <c r="J10" s="735"/>
    </row>
    <row r="11" spans="2:10" ht="12.75">
      <c r="B11" s="338"/>
      <c r="C11" s="238"/>
      <c r="D11" s="243"/>
      <c r="E11" s="244" t="s">
        <v>219</v>
      </c>
      <c r="F11" s="245" t="s">
        <v>194</v>
      </c>
      <c r="G11" s="243"/>
      <c r="H11" s="238"/>
      <c r="I11" s="238"/>
      <c r="J11" s="341"/>
    </row>
    <row r="12" spans="2:10" ht="12.75">
      <c r="B12" s="398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03"/>
      <c r="C14" s="704"/>
      <c r="D14" s="253"/>
      <c r="E14" s="506"/>
      <c r="F14" s="586"/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03"/>
      <c r="C15" s="704"/>
      <c r="D15" s="253"/>
      <c r="E15" s="506"/>
      <c r="F15" s="586"/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03"/>
      <c r="C16" s="704"/>
      <c r="D16" s="253"/>
      <c r="E16" s="506"/>
      <c r="F16" s="586"/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03"/>
      <c r="C17" s="704"/>
      <c r="D17" s="253"/>
      <c r="E17" s="506"/>
      <c r="F17" s="586"/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03"/>
      <c r="C18" s="704"/>
      <c r="D18" s="253"/>
      <c r="E18" s="506"/>
      <c r="F18" s="586"/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03"/>
      <c r="C19" s="704"/>
      <c r="D19" s="253"/>
      <c r="E19" s="506"/>
      <c r="F19" s="586"/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03"/>
      <c r="C20" s="704"/>
      <c r="D20" s="253"/>
      <c r="E20" s="506"/>
      <c r="F20" s="395"/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03"/>
      <c r="C21" s="704"/>
      <c r="D21" s="253"/>
      <c r="E21" s="506"/>
      <c r="F21" s="395"/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03"/>
      <c r="C22" s="704"/>
      <c r="D22" s="253"/>
      <c r="E22" s="506"/>
      <c r="F22" s="395"/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03"/>
      <c r="C23" s="704"/>
      <c r="D23" s="253"/>
      <c r="E23" s="506"/>
      <c r="F23" s="395"/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03"/>
      <c r="C24" s="704"/>
      <c r="D24" s="253"/>
      <c r="E24" s="506"/>
      <c r="F24" s="586"/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03"/>
      <c r="C25" s="704"/>
      <c r="D25" s="253"/>
      <c r="E25" s="506"/>
      <c r="F25" s="586"/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03"/>
      <c r="C26" s="704"/>
      <c r="D26" s="253"/>
      <c r="E26" s="506"/>
      <c r="F26" s="586"/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03"/>
      <c r="C27" s="704"/>
      <c r="D27" s="253"/>
      <c r="E27" s="506"/>
      <c r="F27" s="586"/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03"/>
      <c r="C28" s="704"/>
      <c r="D28" s="396"/>
      <c r="E28" s="506"/>
      <c r="F28" s="586"/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99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98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400"/>
      <c r="I30" s="260"/>
      <c r="J30" s="346"/>
    </row>
    <row r="31" spans="2:10" ht="12.75">
      <c r="B31" s="720"/>
      <c r="C31" s="721"/>
      <c r="D31" s="504"/>
      <c r="E31" s="506"/>
      <c r="F31" s="25"/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0"/>
      <c r="C32" s="721"/>
      <c r="D32" s="504"/>
      <c r="E32" s="506"/>
      <c r="F32" s="25"/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0"/>
      <c r="C33" s="721"/>
      <c r="D33" s="504"/>
      <c r="E33" s="506"/>
      <c r="F33" s="25"/>
      <c r="G33" s="68">
        <f t="shared" si="3"/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0"/>
      <c r="C34" s="721"/>
      <c r="D34" s="504"/>
      <c r="E34" s="506"/>
      <c r="F34" s="25"/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0"/>
      <c r="C35" s="721"/>
      <c r="D35" s="504"/>
      <c r="E35" s="506"/>
      <c r="F35" s="25"/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0"/>
      <c r="C36" s="721"/>
      <c r="D36" s="504"/>
      <c r="E36" s="506"/>
      <c r="F36" s="25"/>
      <c r="G36" s="68">
        <f t="shared" si="3"/>
        <v>0</v>
      </c>
      <c r="H36" s="306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54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98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506"/>
      <c r="E40" s="604"/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>+G40-I40</f>
        <v>0</v>
      </c>
    </row>
    <row r="41" spans="2:10" ht="12.75">
      <c r="B41" s="351" t="s">
        <v>21</v>
      </c>
      <c r="C41" s="81"/>
      <c r="D41" s="506"/>
      <c r="E41" s="604"/>
      <c r="F41" s="677">
        <f>+D41*E41</f>
        <v>0</v>
      </c>
      <c r="G41" s="68">
        <f>+D41+F41</f>
        <v>0</v>
      </c>
      <c r="H41" s="306"/>
      <c r="I41" s="60">
        <f>+(H41*E41)+H41</f>
        <v>0</v>
      </c>
      <c r="J41" s="347">
        <f>+G41-I41</f>
        <v>0</v>
      </c>
    </row>
    <row r="42" spans="2:10" ht="12.75">
      <c r="B42" s="351" t="s">
        <v>22</v>
      </c>
      <c r="C42" s="81"/>
      <c r="D42" s="506"/>
      <c r="E42" s="604"/>
      <c r="F42" s="677">
        <f>+D42*E42</f>
        <v>0</v>
      </c>
      <c r="G42" s="68">
        <f>+D42+F42</f>
        <v>0</v>
      </c>
      <c r="H42" s="306"/>
      <c r="I42" s="60">
        <f>+(H42*E42)+H42</f>
        <v>0</v>
      </c>
      <c r="J42" s="347">
        <f>+G42-I42</f>
        <v>0</v>
      </c>
    </row>
    <row r="43" spans="2:10" ht="12.75">
      <c r="B43" s="351" t="s">
        <v>23</v>
      </c>
      <c r="C43" s="81"/>
      <c r="D43" s="506"/>
      <c r="E43" s="604"/>
      <c r="F43" s="677">
        <f>+D43*E43</f>
        <v>0</v>
      </c>
      <c r="G43" s="68">
        <f>+D43+F43</f>
        <v>0</v>
      </c>
      <c r="H43" s="306"/>
      <c r="I43" s="60">
        <f>+(H43*E43)+H43</f>
        <v>0</v>
      </c>
      <c r="J43" s="347">
        <f>+G43-I43</f>
        <v>0</v>
      </c>
    </row>
    <row r="44" spans="2:10" ht="12.75">
      <c r="B44" s="351" t="s">
        <v>24</v>
      </c>
      <c r="C44" s="81"/>
      <c r="D44" s="82"/>
      <c r="E44" s="605"/>
      <c r="F44" s="678"/>
      <c r="G44" s="82"/>
      <c r="H44" s="67"/>
      <c r="I44" s="84"/>
      <c r="J44" s="352"/>
    </row>
    <row r="45" spans="2:10" ht="12.75">
      <c r="B45" s="351" t="s">
        <v>25</v>
      </c>
      <c r="C45" s="81"/>
      <c r="D45" s="506"/>
      <c r="E45" s="604"/>
      <c r="F45" s="677">
        <f aca="true" t="shared" si="6" ref="F45:F51">+D45*E45</f>
        <v>0</v>
      </c>
      <c r="G45" s="68">
        <f aca="true" t="shared" si="7" ref="G45:G51">+D45+F45</f>
        <v>0</v>
      </c>
      <c r="H45" s="306"/>
      <c r="I45" s="60">
        <f aca="true" t="shared" si="8" ref="I45:I51">+(H45*E45)+H45</f>
        <v>0</v>
      </c>
      <c r="J45" s="347">
        <f aca="true" t="shared" si="9" ref="J45:J51">+G45-I45</f>
        <v>0</v>
      </c>
    </row>
    <row r="46" spans="2:10" ht="12.75">
      <c r="B46" s="351" t="s">
        <v>26</v>
      </c>
      <c r="C46" s="81"/>
      <c r="D46" s="506"/>
      <c r="E46" s="604"/>
      <c r="F46" s="677">
        <f t="shared" si="6"/>
        <v>0</v>
      </c>
      <c r="G46" s="68">
        <f t="shared" si="7"/>
        <v>0</v>
      </c>
      <c r="H46" s="306"/>
      <c r="I46" s="60">
        <f t="shared" si="8"/>
        <v>0</v>
      </c>
      <c r="J46" s="347">
        <f t="shared" si="9"/>
        <v>0</v>
      </c>
    </row>
    <row r="47" spans="2:10" ht="12.75">
      <c r="B47" s="351" t="s">
        <v>27</v>
      </c>
      <c r="C47" s="81"/>
      <c r="D47" s="506"/>
      <c r="E47" s="604"/>
      <c r="F47" s="677">
        <f t="shared" si="6"/>
        <v>0</v>
      </c>
      <c r="G47" s="68">
        <f t="shared" si="7"/>
        <v>0</v>
      </c>
      <c r="H47" s="306"/>
      <c r="I47" s="60">
        <f t="shared" si="8"/>
        <v>0</v>
      </c>
      <c r="J47" s="347">
        <f t="shared" si="9"/>
        <v>0</v>
      </c>
    </row>
    <row r="48" spans="2:10" ht="12.75">
      <c r="B48" s="351" t="s">
        <v>28</v>
      </c>
      <c r="C48" s="81"/>
      <c r="D48" s="506"/>
      <c r="E48" s="604"/>
      <c r="F48" s="677">
        <f t="shared" si="6"/>
        <v>0</v>
      </c>
      <c r="G48" s="68">
        <f t="shared" si="7"/>
        <v>0</v>
      </c>
      <c r="H48" s="306"/>
      <c r="I48" s="60">
        <f t="shared" si="8"/>
        <v>0</v>
      </c>
      <c r="J48" s="347">
        <f t="shared" si="9"/>
        <v>0</v>
      </c>
    </row>
    <row r="49" spans="2:10" ht="12.75">
      <c r="B49" s="351" t="s">
        <v>29</v>
      </c>
      <c r="C49" s="81"/>
      <c r="D49" s="506"/>
      <c r="E49" s="604"/>
      <c r="F49" s="677">
        <f t="shared" si="6"/>
        <v>0</v>
      </c>
      <c r="G49" s="68">
        <f t="shared" si="7"/>
        <v>0</v>
      </c>
      <c r="H49" s="306"/>
      <c r="I49" s="60">
        <f t="shared" si="8"/>
        <v>0</v>
      </c>
      <c r="J49" s="347">
        <f t="shared" si="9"/>
        <v>0</v>
      </c>
    </row>
    <row r="50" spans="2:10" ht="12.75">
      <c r="B50" s="351" t="s">
        <v>30</v>
      </c>
      <c r="C50" s="81"/>
      <c r="D50" s="506"/>
      <c r="E50" s="604"/>
      <c r="F50" s="677">
        <f t="shared" si="6"/>
        <v>0</v>
      </c>
      <c r="G50" s="68">
        <f t="shared" si="7"/>
        <v>0</v>
      </c>
      <c r="H50" s="306"/>
      <c r="I50" s="60">
        <f t="shared" si="8"/>
        <v>0</v>
      </c>
      <c r="J50" s="347">
        <f t="shared" si="9"/>
        <v>0</v>
      </c>
    </row>
    <row r="51" spans="2:10" ht="12.75">
      <c r="B51" s="353" t="s">
        <v>31</v>
      </c>
      <c r="C51" s="48"/>
      <c r="D51" s="506"/>
      <c r="E51" s="604"/>
      <c r="F51" s="677">
        <f t="shared" si="6"/>
        <v>0</v>
      </c>
      <c r="G51" s="68">
        <f t="shared" si="7"/>
        <v>0</v>
      </c>
      <c r="H51" s="306"/>
      <c r="I51" s="60">
        <f t="shared" si="8"/>
        <v>0</v>
      </c>
      <c r="J51" s="347">
        <f t="shared" si="9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401">
        <f>SUM(H40:H51)</f>
        <v>0</v>
      </c>
      <c r="I52" s="402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403" t="s">
        <v>55</v>
      </c>
      <c r="I53" s="401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403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323"/>
      <c r="G55" s="147">
        <f>+D55*F55</f>
        <v>0</v>
      </c>
      <c r="H55" s="403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403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403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403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403"/>
      <c r="I59" s="456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403"/>
      <c r="I60" s="404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403"/>
      <c r="I61" s="45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403"/>
      <c r="I63" s="404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403"/>
      <c r="I64" s="404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403"/>
      <c r="I65" s="460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403"/>
      <c r="I66" s="404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40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G5:J5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67"/>
  <sheetViews>
    <sheetView showGridLines="0" zoomScale="90" zoomScaleNormal="90" zoomScalePageLayoutView="0" workbookViewId="0" topLeftCell="A1">
      <selection activeCell="L62" sqref="L62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4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22.00390625" style="232" customWidth="1"/>
    <col min="8" max="8" width="12.57421875" style="232" customWidth="1"/>
    <col min="9" max="9" width="14.28125" style="232" customWidth="1"/>
    <col min="10" max="10" width="14.57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63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30"/>
      <c r="H5" s="712"/>
      <c r="I5" s="712"/>
      <c r="J5" s="713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31"/>
      <c r="G9" s="731"/>
      <c r="H9" s="731"/>
      <c r="I9" s="731"/>
      <c r="J9" s="732"/>
    </row>
    <row r="10" spans="2:10" ht="12.75">
      <c r="B10" s="340"/>
      <c r="C10" s="241"/>
      <c r="D10" s="242"/>
      <c r="E10" s="733"/>
      <c r="F10" s="734"/>
      <c r="G10" s="734"/>
      <c r="H10" s="734"/>
      <c r="I10" s="734"/>
      <c r="J10" s="735"/>
    </row>
    <row r="11" spans="2:10" ht="12.75">
      <c r="B11" s="338"/>
      <c r="C11" s="238"/>
      <c r="D11" s="243"/>
      <c r="E11" s="244" t="s">
        <v>220</v>
      </c>
      <c r="F11" s="245" t="s">
        <v>194</v>
      </c>
      <c r="G11" s="243"/>
      <c r="H11" s="238"/>
      <c r="I11" s="238"/>
      <c r="J11" s="341"/>
    </row>
    <row r="12" spans="2:10" ht="12.75">
      <c r="B12" s="398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03" t="s">
        <v>239</v>
      </c>
      <c r="C14" s="704"/>
      <c r="D14" s="253"/>
      <c r="E14" s="506"/>
      <c r="F14" s="586"/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03"/>
      <c r="C15" s="704"/>
      <c r="D15" s="253"/>
      <c r="E15" s="506"/>
      <c r="F15" s="586"/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03"/>
      <c r="C16" s="704"/>
      <c r="D16" s="253"/>
      <c r="E16" s="506"/>
      <c r="F16" s="586"/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03"/>
      <c r="C17" s="704"/>
      <c r="D17" s="253"/>
      <c r="E17" s="506"/>
      <c r="F17" s="586"/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03"/>
      <c r="C18" s="704"/>
      <c r="D18" s="253"/>
      <c r="E18" s="506"/>
      <c r="F18" s="586"/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03"/>
      <c r="C19" s="704"/>
      <c r="D19" s="253"/>
      <c r="E19" s="506"/>
      <c r="F19" s="586"/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03"/>
      <c r="C20" s="704"/>
      <c r="D20" s="253"/>
      <c r="E20" s="506"/>
      <c r="F20" s="395"/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03"/>
      <c r="C21" s="704"/>
      <c r="D21" s="253"/>
      <c r="E21" s="506"/>
      <c r="F21" s="395"/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03"/>
      <c r="C22" s="704"/>
      <c r="D22" s="253"/>
      <c r="E22" s="506"/>
      <c r="F22" s="395"/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03"/>
      <c r="C23" s="704"/>
      <c r="D23" s="253"/>
      <c r="E23" s="506"/>
      <c r="F23" s="395"/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03"/>
      <c r="C24" s="704"/>
      <c r="D24" s="253"/>
      <c r="E24" s="506"/>
      <c r="F24" s="586"/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03"/>
      <c r="C25" s="704"/>
      <c r="D25" s="253"/>
      <c r="E25" s="506"/>
      <c r="F25" s="586"/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03"/>
      <c r="C26" s="704"/>
      <c r="D26" s="253"/>
      <c r="E26" s="506"/>
      <c r="F26" s="586"/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03"/>
      <c r="C27" s="704"/>
      <c r="D27" s="253"/>
      <c r="E27" s="506"/>
      <c r="F27" s="586"/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03"/>
      <c r="C28" s="704"/>
      <c r="D28" s="396"/>
      <c r="E28" s="506"/>
      <c r="F28" s="586"/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99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98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400"/>
      <c r="I30" s="260"/>
      <c r="J30" s="346"/>
    </row>
    <row r="31" spans="2:10" ht="12.75">
      <c r="B31" s="720"/>
      <c r="C31" s="721"/>
      <c r="D31" s="504"/>
      <c r="E31" s="506"/>
      <c r="F31" s="25"/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0"/>
      <c r="C32" s="721"/>
      <c r="D32" s="504"/>
      <c r="E32" s="506"/>
      <c r="F32" s="25"/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0"/>
      <c r="C33" s="721"/>
      <c r="D33" s="504"/>
      <c r="E33" s="506"/>
      <c r="F33" s="25"/>
      <c r="G33" s="68">
        <f t="shared" si="3"/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0"/>
      <c r="C34" s="721"/>
      <c r="D34" s="504"/>
      <c r="E34" s="506"/>
      <c r="F34" s="25"/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0"/>
      <c r="C35" s="721"/>
      <c r="D35" s="504"/>
      <c r="E35" s="506"/>
      <c r="F35" s="25"/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0"/>
      <c r="C36" s="721"/>
      <c r="D36" s="504"/>
      <c r="E36" s="506"/>
      <c r="F36" s="25"/>
      <c r="G36" s="68">
        <f t="shared" si="3"/>
        <v>0</v>
      </c>
      <c r="H36" s="306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54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98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506"/>
      <c r="E40" s="604"/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>+G40-I40</f>
        <v>0</v>
      </c>
    </row>
    <row r="41" spans="2:10" ht="12.75">
      <c r="B41" s="351" t="s">
        <v>21</v>
      </c>
      <c r="C41" s="81"/>
      <c r="D41" s="506"/>
      <c r="E41" s="604"/>
      <c r="F41" s="677">
        <f>+D41*E41</f>
        <v>0</v>
      </c>
      <c r="G41" s="68">
        <f>+D41+F41</f>
        <v>0</v>
      </c>
      <c r="H41" s="306"/>
      <c r="I41" s="60">
        <f>+(H41*E41)+H41</f>
        <v>0</v>
      </c>
      <c r="J41" s="347">
        <f>+G41-I41</f>
        <v>0</v>
      </c>
    </row>
    <row r="42" spans="2:10" ht="12.75">
      <c r="B42" s="351" t="s">
        <v>22</v>
      </c>
      <c r="C42" s="81"/>
      <c r="D42" s="506"/>
      <c r="E42" s="604"/>
      <c r="F42" s="677">
        <f>+D42*E42</f>
        <v>0</v>
      </c>
      <c r="G42" s="68">
        <f>+D42+F42</f>
        <v>0</v>
      </c>
      <c r="H42" s="306"/>
      <c r="I42" s="60">
        <f>+(H42*E42)+H42</f>
        <v>0</v>
      </c>
      <c r="J42" s="347">
        <f>+G42-I42</f>
        <v>0</v>
      </c>
    </row>
    <row r="43" spans="2:10" ht="12.75">
      <c r="B43" s="351" t="s">
        <v>23</v>
      </c>
      <c r="C43" s="81"/>
      <c r="D43" s="506"/>
      <c r="E43" s="604"/>
      <c r="F43" s="677">
        <f>+D43*E43</f>
        <v>0</v>
      </c>
      <c r="G43" s="68">
        <f>+D43+F43</f>
        <v>0</v>
      </c>
      <c r="H43" s="306"/>
      <c r="I43" s="60">
        <f>+(H43*E43)+H43</f>
        <v>0</v>
      </c>
      <c r="J43" s="347">
        <f>+G43-I43</f>
        <v>0</v>
      </c>
    </row>
    <row r="44" spans="2:10" ht="12.75">
      <c r="B44" s="351" t="s">
        <v>24</v>
      </c>
      <c r="C44" s="81"/>
      <c r="D44" s="82"/>
      <c r="E44" s="605"/>
      <c r="F44" s="678"/>
      <c r="G44" s="82"/>
      <c r="H44" s="67"/>
      <c r="I44" s="84"/>
      <c r="J44" s="352"/>
    </row>
    <row r="45" spans="2:10" ht="12.75">
      <c r="B45" s="351" t="s">
        <v>25</v>
      </c>
      <c r="C45" s="81"/>
      <c r="D45" s="506"/>
      <c r="E45" s="604"/>
      <c r="F45" s="677">
        <f aca="true" t="shared" si="6" ref="F45:F51">+D45*E45</f>
        <v>0</v>
      </c>
      <c r="G45" s="68">
        <f aca="true" t="shared" si="7" ref="G45:G51">+D45+F45</f>
        <v>0</v>
      </c>
      <c r="H45" s="306"/>
      <c r="I45" s="60">
        <f aca="true" t="shared" si="8" ref="I45:I51">+(H45*E45)+H45</f>
        <v>0</v>
      </c>
      <c r="J45" s="347">
        <f aca="true" t="shared" si="9" ref="J45:J51">+G45-I45</f>
        <v>0</v>
      </c>
    </row>
    <row r="46" spans="2:10" ht="12.75">
      <c r="B46" s="351" t="s">
        <v>26</v>
      </c>
      <c r="C46" s="81"/>
      <c r="D46" s="506"/>
      <c r="E46" s="604"/>
      <c r="F46" s="677">
        <f t="shared" si="6"/>
        <v>0</v>
      </c>
      <c r="G46" s="68">
        <f t="shared" si="7"/>
        <v>0</v>
      </c>
      <c r="H46" s="306"/>
      <c r="I46" s="60">
        <f t="shared" si="8"/>
        <v>0</v>
      </c>
      <c r="J46" s="347">
        <f t="shared" si="9"/>
        <v>0</v>
      </c>
    </row>
    <row r="47" spans="2:10" ht="12.75">
      <c r="B47" s="351" t="s">
        <v>27</v>
      </c>
      <c r="C47" s="81"/>
      <c r="D47" s="506"/>
      <c r="E47" s="604"/>
      <c r="F47" s="677">
        <f t="shared" si="6"/>
        <v>0</v>
      </c>
      <c r="G47" s="68">
        <f t="shared" si="7"/>
        <v>0</v>
      </c>
      <c r="H47" s="306"/>
      <c r="I47" s="60">
        <f t="shared" si="8"/>
        <v>0</v>
      </c>
      <c r="J47" s="347">
        <f t="shared" si="9"/>
        <v>0</v>
      </c>
    </row>
    <row r="48" spans="2:10" ht="12.75">
      <c r="B48" s="351" t="s">
        <v>28</v>
      </c>
      <c r="C48" s="81"/>
      <c r="D48" s="506"/>
      <c r="E48" s="604"/>
      <c r="F48" s="677">
        <f t="shared" si="6"/>
        <v>0</v>
      </c>
      <c r="G48" s="68">
        <f t="shared" si="7"/>
        <v>0</v>
      </c>
      <c r="H48" s="306"/>
      <c r="I48" s="60">
        <f t="shared" si="8"/>
        <v>0</v>
      </c>
      <c r="J48" s="347">
        <f t="shared" si="9"/>
        <v>0</v>
      </c>
    </row>
    <row r="49" spans="2:10" ht="12.75">
      <c r="B49" s="351" t="s">
        <v>29</v>
      </c>
      <c r="C49" s="81"/>
      <c r="D49" s="506"/>
      <c r="E49" s="604"/>
      <c r="F49" s="677">
        <f t="shared" si="6"/>
        <v>0</v>
      </c>
      <c r="G49" s="68">
        <f t="shared" si="7"/>
        <v>0</v>
      </c>
      <c r="H49" s="306"/>
      <c r="I49" s="60">
        <f t="shared" si="8"/>
        <v>0</v>
      </c>
      <c r="J49" s="347">
        <f t="shared" si="9"/>
        <v>0</v>
      </c>
    </row>
    <row r="50" spans="2:10" ht="12.75">
      <c r="B50" s="351" t="s">
        <v>30</v>
      </c>
      <c r="C50" s="81"/>
      <c r="D50" s="506"/>
      <c r="E50" s="604"/>
      <c r="F50" s="677">
        <f t="shared" si="6"/>
        <v>0</v>
      </c>
      <c r="G50" s="68">
        <f t="shared" si="7"/>
        <v>0</v>
      </c>
      <c r="H50" s="306"/>
      <c r="I50" s="60">
        <f t="shared" si="8"/>
        <v>0</v>
      </c>
      <c r="J50" s="347">
        <f t="shared" si="9"/>
        <v>0</v>
      </c>
    </row>
    <row r="51" spans="2:10" ht="12.75">
      <c r="B51" s="353" t="s">
        <v>31</v>
      </c>
      <c r="C51" s="48"/>
      <c r="D51" s="506"/>
      <c r="E51" s="604"/>
      <c r="F51" s="677">
        <f t="shared" si="6"/>
        <v>0</v>
      </c>
      <c r="G51" s="68">
        <f t="shared" si="7"/>
        <v>0</v>
      </c>
      <c r="H51" s="306"/>
      <c r="I51" s="60">
        <f t="shared" si="8"/>
        <v>0</v>
      </c>
      <c r="J51" s="347">
        <f t="shared" si="9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401">
        <f>SUM(H40:H51)</f>
        <v>0</v>
      </c>
      <c r="I52" s="402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403" t="s">
        <v>55</v>
      </c>
      <c r="I53" s="401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403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323"/>
      <c r="G55" s="147">
        <f>+D55*F55</f>
        <v>0</v>
      </c>
      <c r="H55" s="403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403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403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403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403"/>
      <c r="I59" s="456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403"/>
      <c r="I60" s="404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403"/>
      <c r="I61" s="45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403"/>
      <c r="I63" s="404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403"/>
      <c r="I64" s="404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403"/>
      <c r="I65" s="460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403"/>
      <c r="I66" s="404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40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G5:J5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67"/>
  <sheetViews>
    <sheetView showGridLines="0" zoomScale="90" zoomScaleNormal="90" zoomScalePageLayoutView="0" workbookViewId="0" topLeftCell="A1">
      <selection activeCell="G61" sqref="G61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4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22.00390625" style="232" customWidth="1"/>
    <col min="8" max="8" width="12.57421875" style="232" customWidth="1"/>
    <col min="9" max="9" width="14.28125" style="232" customWidth="1"/>
    <col min="10" max="10" width="14.57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63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30"/>
      <c r="H5" s="712"/>
      <c r="I5" s="712"/>
      <c r="J5" s="713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31"/>
      <c r="G9" s="731"/>
      <c r="H9" s="731"/>
      <c r="I9" s="731"/>
      <c r="J9" s="732"/>
    </row>
    <row r="10" spans="2:10" ht="12.75">
      <c r="B10" s="340"/>
      <c r="C10" s="241"/>
      <c r="D10" s="242"/>
      <c r="E10" s="733"/>
      <c r="F10" s="734"/>
      <c r="G10" s="734"/>
      <c r="H10" s="734"/>
      <c r="I10" s="734"/>
      <c r="J10" s="735"/>
    </row>
    <row r="11" spans="2:10" ht="12.75">
      <c r="B11" s="338"/>
      <c r="C11" s="238"/>
      <c r="D11" s="243"/>
      <c r="E11" s="244" t="s">
        <v>221</v>
      </c>
      <c r="F11" s="245" t="s">
        <v>194</v>
      </c>
      <c r="G11" s="243"/>
      <c r="H11" s="238"/>
      <c r="I11" s="238"/>
      <c r="J11" s="341"/>
    </row>
    <row r="12" spans="2:10" ht="12.75">
      <c r="B12" s="398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03"/>
      <c r="C14" s="704"/>
      <c r="D14" s="253"/>
      <c r="E14" s="506"/>
      <c r="F14" s="586"/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03"/>
      <c r="C15" s="704"/>
      <c r="D15" s="253"/>
      <c r="E15" s="506"/>
      <c r="F15" s="586"/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03"/>
      <c r="C16" s="704"/>
      <c r="D16" s="253"/>
      <c r="E16" s="506"/>
      <c r="F16" s="586"/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03"/>
      <c r="C17" s="704"/>
      <c r="D17" s="253"/>
      <c r="E17" s="506"/>
      <c r="F17" s="586"/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03"/>
      <c r="C18" s="704"/>
      <c r="D18" s="253"/>
      <c r="E18" s="506"/>
      <c r="F18" s="586"/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03"/>
      <c r="C19" s="704"/>
      <c r="D19" s="253"/>
      <c r="E19" s="506"/>
      <c r="F19" s="586"/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03"/>
      <c r="C20" s="704"/>
      <c r="D20" s="253"/>
      <c r="E20" s="506"/>
      <c r="F20" s="395"/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03"/>
      <c r="C21" s="704"/>
      <c r="D21" s="253"/>
      <c r="E21" s="506"/>
      <c r="F21" s="395"/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03"/>
      <c r="C22" s="704"/>
      <c r="D22" s="253"/>
      <c r="E22" s="506"/>
      <c r="F22" s="395"/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03"/>
      <c r="C23" s="704"/>
      <c r="D23" s="253"/>
      <c r="E23" s="506"/>
      <c r="F23" s="395"/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03"/>
      <c r="C24" s="704"/>
      <c r="D24" s="253"/>
      <c r="E24" s="506"/>
      <c r="F24" s="586"/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03"/>
      <c r="C25" s="704"/>
      <c r="D25" s="253"/>
      <c r="E25" s="506"/>
      <c r="F25" s="586"/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03"/>
      <c r="C26" s="704"/>
      <c r="D26" s="253"/>
      <c r="E26" s="506"/>
      <c r="F26" s="586"/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03"/>
      <c r="C27" s="704"/>
      <c r="D27" s="253"/>
      <c r="E27" s="506"/>
      <c r="F27" s="586"/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03"/>
      <c r="C28" s="704"/>
      <c r="D28" s="396"/>
      <c r="E28" s="506"/>
      <c r="F28" s="586"/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99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98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400"/>
      <c r="I30" s="260"/>
      <c r="J30" s="346"/>
    </row>
    <row r="31" spans="2:10" ht="12.75">
      <c r="B31" s="720"/>
      <c r="C31" s="721"/>
      <c r="D31" s="504"/>
      <c r="E31" s="506"/>
      <c r="F31" s="25"/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0"/>
      <c r="C32" s="721"/>
      <c r="D32" s="504"/>
      <c r="E32" s="506"/>
      <c r="F32" s="25"/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0"/>
      <c r="C33" s="721"/>
      <c r="D33" s="504"/>
      <c r="E33" s="506"/>
      <c r="F33" s="25"/>
      <c r="G33" s="68">
        <f t="shared" si="3"/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0"/>
      <c r="C34" s="721"/>
      <c r="D34" s="504"/>
      <c r="E34" s="506"/>
      <c r="F34" s="25"/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0"/>
      <c r="C35" s="721"/>
      <c r="D35" s="504"/>
      <c r="E35" s="506"/>
      <c r="F35" s="25"/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0"/>
      <c r="C36" s="721"/>
      <c r="D36" s="504"/>
      <c r="E36" s="506"/>
      <c r="F36" s="25"/>
      <c r="G36" s="68">
        <f t="shared" si="3"/>
        <v>0</v>
      </c>
      <c r="H36" s="306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54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98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506"/>
      <c r="E40" s="604"/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>+G40-I40</f>
        <v>0</v>
      </c>
    </row>
    <row r="41" spans="2:10" ht="12.75">
      <c r="B41" s="351" t="s">
        <v>21</v>
      </c>
      <c r="C41" s="81"/>
      <c r="D41" s="506"/>
      <c r="E41" s="604"/>
      <c r="F41" s="677">
        <f>+D41*E41</f>
        <v>0</v>
      </c>
      <c r="G41" s="68">
        <f>+D41+F41</f>
        <v>0</v>
      </c>
      <c r="H41" s="306"/>
      <c r="I41" s="60">
        <f>+(H41*E41)+H41</f>
        <v>0</v>
      </c>
      <c r="J41" s="347">
        <f>+G41-I41</f>
        <v>0</v>
      </c>
    </row>
    <row r="42" spans="2:10" ht="12.75">
      <c r="B42" s="351" t="s">
        <v>22</v>
      </c>
      <c r="C42" s="81"/>
      <c r="D42" s="506"/>
      <c r="E42" s="604"/>
      <c r="F42" s="677">
        <f>+D42*E42</f>
        <v>0</v>
      </c>
      <c r="G42" s="68">
        <f>+D42+F42</f>
        <v>0</v>
      </c>
      <c r="H42" s="306"/>
      <c r="I42" s="60">
        <f>+(H42*E42)+H42</f>
        <v>0</v>
      </c>
      <c r="J42" s="347">
        <f>+G42-I42</f>
        <v>0</v>
      </c>
    </row>
    <row r="43" spans="2:10" ht="12.75">
      <c r="B43" s="351" t="s">
        <v>23</v>
      </c>
      <c r="C43" s="81"/>
      <c r="D43" s="506"/>
      <c r="E43" s="604"/>
      <c r="F43" s="677">
        <f>+D43*E43</f>
        <v>0</v>
      </c>
      <c r="G43" s="68">
        <f>+D43+F43</f>
        <v>0</v>
      </c>
      <c r="H43" s="306"/>
      <c r="I43" s="60">
        <f>+(H43*E43)+H43</f>
        <v>0</v>
      </c>
      <c r="J43" s="347">
        <f>+G43-I43</f>
        <v>0</v>
      </c>
    </row>
    <row r="44" spans="2:10" ht="12.75">
      <c r="B44" s="351" t="s">
        <v>24</v>
      </c>
      <c r="C44" s="81"/>
      <c r="D44" s="82"/>
      <c r="E44" s="605"/>
      <c r="F44" s="678"/>
      <c r="G44" s="82"/>
      <c r="H44" s="67"/>
      <c r="I44" s="84"/>
      <c r="J44" s="352"/>
    </row>
    <row r="45" spans="2:10" ht="12.75">
      <c r="B45" s="351" t="s">
        <v>25</v>
      </c>
      <c r="C45" s="81"/>
      <c r="D45" s="506"/>
      <c r="E45" s="604"/>
      <c r="F45" s="677">
        <f aca="true" t="shared" si="6" ref="F45:F51">+D45*E45</f>
        <v>0</v>
      </c>
      <c r="G45" s="68">
        <f aca="true" t="shared" si="7" ref="G45:G51">+D45+F45</f>
        <v>0</v>
      </c>
      <c r="H45" s="306"/>
      <c r="I45" s="60">
        <f aca="true" t="shared" si="8" ref="I45:I51">+(H45*E45)+H45</f>
        <v>0</v>
      </c>
      <c r="J45" s="347">
        <f aca="true" t="shared" si="9" ref="J45:J51">+G45-I45</f>
        <v>0</v>
      </c>
    </row>
    <row r="46" spans="2:10" ht="12.75">
      <c r="B46" s="351" t="s">
        <v>26</v>
      </c>
      <c r="C46" s="81"/>
      <c r="D46" s="506"/>
      <c r="E46" s="604"/>
      <c r="F46" s="677">
        <f t="shared" si="6"/>
        <v>0</v>
      </c>
      <c r="G46" s="68">
        <f t="shared" si="7"/>
        <v>0</v>
      </c>
      <c r="H46" s="306"/>
      <c r="I46" s="60">
        <f t="shared" si="8"/>
        <v>0</v>
      </c>
      <c r="J46" s="347">
        <f t="shared" si="9"/>
        <v>0</v>
      </c>
    </row>
    <row r="47" spans="2:10" ht="12.75">
      <c r="B47" s="351" t="s">
        <v>27</v>
      </c>
      <c r="C47" s="81"/>
      <c r="D47" s="506"/>
      <c r="E47" s="604"/>
      <c r="F47" s="677">
        <f t="shared" si="6"/>
        <v>0</v>
      </c>
      <c r="G47" s="68">
        <f t="shared" si="7"/>
        <v>0</v>
      </c>
      <c r="H47" s="306"/>
      <c r="I47" s="60">
        <f t="shared" si="8"/>
        <v>0</v>
      </c>
      <c r="J47" s="347">
        <f t="shared" si="9"/>
        <v>0</v>
      </c>
    </row>
    <row r="48" spans="2:10" ht="12.75">
      <c r="B48" s="351" t="s">
        <v>28</v>
      </c>
      <c r="C48" s="81"/>
      <c r="D48" s="506"/>
      <c r="E48" s="604"/>
      <c r="F48" s="677">
        <f t="shared" si="6"/>
        <v>0</v>
      </c>
      <c r="G48" s="68">
        <f t="shared" si="7"/>
        <v>0</v>
      </c>
      <c r="H48" s="306"/>
      <c r="I48" s="60">
        <f t="shared" si="8"/>
        <v>0</v>
      </c>
      <c r="J48" s="347">
        <f t="shared" si="9"/>
        <v>0</v>
      </c>
    </row>
    <row r="49" spans="2:10" ht="12.75">
      <c r="B49" s="351" t="s">
        <v>29</v>
      </c>
      <c r="C49" s="81"/>
      <c r="D49" s="506"/>
      <c r="E49" s="604"/>
      <c r="F49" s="677">
        <f t="shared" si="6"/>
        <v>0</v>
      </c>
      <c r="G49" s="68">
        <f t="shared" si="7"/>
        <v>0</v>
      </c>
      <c r="H49" s="306"/>
      <c r="I49" s="60">
        <f t="shared" si="8"/>
        <v>0</v>
      </c>
      <c r="J49" s="347">
        <f t="shared" si="9"/>
        <v>0</v>
      </c>
    </row>
    <row r="50" spans="2:10" ht="12.75">
      <c r="B50" s="351" t="s">
        <v>30</v>
      </c>
      <c r="C50" s="81"/>
      <c r="D50" s="506"/>
      <c r="E50" s="604"/>
      <c r="F50" s="677">
        <f t="shared" si="6"/>
        <v>0</v>
      </c>
      <c r="G50" s="68">
        <f t="shared" si="7"/>
        <v>0</v>
      </c>
      <c r="H50" s="306"/>
      <c r="I50" s="60">
        <f t="shared" si="8"/>
        <v>0</v>
      </c>
      <c r="J50" s="347">
        <f t="shared" si="9"/>
        <v>0</v>
      </c>
    </row>
    <row r="51" spans="2:10" ht="12.75">
      <c r="B51" s="353" t="s">
        <v>31</v>
      </c>
      <c r="C51" s="48"/>
      <c r="D51" s="506"/>
      <c r="E51" s="604"/>
      <c r="F51" s="677">
        <f t="shared" si="6"/>
        <v>0</v>
      </c>
      <c r="G51" s="68">
        <f t="shared" si="7"/>
        <v>0</v>
      </c>
      <c r="H51" s="306"/>
      <c r="I51" s="60">
        <f t="shared" si="8"/>
        <v>0</v>
      </c>
      <c r="J51" s="347">
        <f t="shared" si="9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401">
        <f>SUM(H40:H51)</f>
        <v>0</v>
      </c>
      <c r="I52" s="402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403" t="s">
        <v>55</v>
      </c>
      <c r="I53" s="401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403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323"/>
      <c r="G55" s="147">
        <f>+D55*F55</f>
        <v>0</v>
      </c>
      <c r="H55" s="403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403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403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403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403"/>
      <c r="I59" s="456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403"/>
      <c r="I60" s="404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403"/>
      <c r="I61" s="45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403"/>
      <c r="I63" s="404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403"/>
      <c r="I64" s="404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403"/>
      <c r="I65" s="460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403"/>
      <c r="I66" s="404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40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G5:J5"/>
    <mergeCell ref="G6:J6"/>
    <mergeCell ref="G7:J7"/>
    <mergeCell ref="E9:J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6:C36"/>
    <mergeCell ref="B28:C28"/>
    <mergeCell ref="B31:C31"/>
    <mergeCell ref="B32:C32"/>
    <mergeCell ref="B33:C33"/>
    <mergeCell ref="B34:C34"/>
    <mergeCell ref="B35:C3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67"/>
  <sheetViews>
    <sheetView showGridLines="0" zoomScale="90" zoomScaleNormal="90" zoomScalePageLayoutView="0" workbookViewId="0" topLeftCell="A1">
      <selection activeCell="N9" sqref="N9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4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22.00390625" style="232" customWidth="1"/>
    <col min="8" max="8" width="12.57421875" style="232" customWidth="1"/>
    <col min="9" max="9" width="14.28125" style="232" customWidth="1"/>
    <col min="10" max="10" width="14.57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63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30"/>
      <c r="H5" s="712"/>
      <c r="I5" s="712"/>
      <c r="J5" s="713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31"/>
      <c r="G9" s="731"/>
      <c r="H9" s="731"/>
      <c r="I9" s="731"/>
      <c r="J9" s="732"/>
    </row>
    <row r="10" spans="2:10" ht="12.75">
      <c r="B10" s="340"/>
      <c r="C10" s="241"/>
      <c r="D10" s="242"/>
      <c r="E10" s="733"/>
      <c r="F10" s="734"/>
      <c r="G10" s="734"/>
      <c r="H10" s="734"/>
      <c r="I10" s="734"/>
      <c r="J10" s="735"/>
    </row>
    <row r="11" spans="2:10" ht="12.75">
      <c r="B11" s="338"/>
      <c r="C11" s="238"/>
      <c r="D11" s="243"/>
      <c r="E11" s="244" t="s">
        <v>222</v>
      </c>
      <c r="F11" s="245" t="s">
        <v>194</v>
      </c>
      <c r="G11" s="243"/>
      <c r="H11" s="238"/>
      <c r="I11" s="238"/>
      <c r="J11" s="341"/>
    </row>
    <row r="12" spans="2:10" ht="12.75">
      <c r="B12" s="398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03"/>
      <c r="C14" s="704"/>
      <c r="D14" s="253"/>
      <c r="E14" s="506"/>
      <c r="F14" s="586"/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03"/>
      <c r="C15" s="704"/>
      <c r="D15" s="253"/>
      <c r="E15" s="506"/>
      <c r="F15" s="586"/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03"/>
      <c r="C16" s="704"/>
      <c r="D16" s="253"/>
      <c r="E16" s="506"/>
      <c r="F16" s="586"/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03"/>
      <c r="C17" s="704"/>
      <c r="D17" s="253"/>
      <c r="E17" s="506"/>
      <c r="F17" s="586"/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03"/>
      <c r="C18" s="704"/>
      <c r="D18" s="253"/>
      <c r="E18" s="506"/>
      <c r="F18" s="586"/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03"/>
      <c r="C19" s="704"/>
      <c r="D19" s="253"/>
      <c r="E19" s="506"/>
      <c r="F19" s="586"/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03"/>
      <c r="C20" s="704"/>
      <c r="D20" s="253"/>
      <c r="E20" s="506"/>
      <c r="F20" s="395"/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03"/>
      <c r="C21" s="704"/>
      <c r="D21" s="253"/>
      <c r="E21" s="506"/>
      <c r="F21" s="395"/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03"/>
      <c r="C22" s="704"/>
      <c r="D22" s="253"/>
      <c r="E22" s="506"/>
      <c r="F22" s="395"/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03"/>
      <c r="C23" s="704"/>
      <c r="D23" s="253"/>
      <c r="E23" s="506"/>
      <c r="F23" s="395"/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03"/>
      <c r="C24" s="704"/>
      <c r="D24" s="253"/>
      <c r="E24" s="506"/>
      <c r="F24" s="586"/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03"/>
      <c r="C25" s="704"/>
      <c r="D25" s="253"/>
      <c r="E25" s="506"/>
      <c r="F25" s="586"/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03"/>
      <c r="C26" s="704"/>
      <c r="D26" s="253"/>
      <c r="E26" s="506"/>
      <c r="F26" s="586"/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03"/>
      <c r="C27" s="704"/>
      <c r="D27" s="253"/>
      <c r="E27" s="506"/>
      <c r="F27" s="586"/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03"/>
      <c r="C28" s="704"/>
      <c r="D28" s="396"/>
      <c r="E28" s="506"/>
      <c r="F28" s="586"/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99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98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400"/>
      <c r="I30" s="260"/>
      <c r="J30" s="346"/>
    </row>
    <row r="31" spans="2:10" ht="12.75">
      <c r="B31" s="720"/>
      <c r="C31" s="721"/>
      <c r="D31" s="504"/>
      <c r="E31" s="506"/>
      <c r="F31" s="25"/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0"/>
      <c r="C32" s="721"/>
      <c r="D32" s="504"/>
      <c r="E32" s="506"/>
      <c r="F32" s="25"/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0"/>
      <c r="C33" s="721"/>
      <c r="D33" s="504"/>
      <c r="E33" s="506"/>
      <c r="F33" s="25"/>
      <c r="G33" s="68">
        <f t="shared" si="3"/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0"/>
      <c r="C34" s="721"/>
      <c r="D34" s="504"/>
      <c r="E34" s="506"/>
      <c r="F34" s="25"/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0"/>
      <c r="C35" s="721"/>
      <c r="D35" s="504"/>
      <c r="E35" s="506"/>
      <c r="F35" s="25"/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0"/>
      <c r="C36" s="721"/>
      <c r="D36" s="504"/>
      <c r="E36" s="506"/>
      <c r="F36" s="25"/>
      <c r="G36" s="68">
        <f t="shared" si="3"/>
        <v>0</v>
      </c>
      <c r="H36" s="306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54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98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506"/>
      <c r="E40" s="604"/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>+G40-I40</f>
        <v>0</v>
      </c>
    </row>
    <row r="41" spans="2:10" ht="12.75">
      <c r="B41" s="351" t="s">
        <v>21</v>
      </c>
      <c r="C41" s="81"/>
      <c r="D41" s="506"/>
      <c r="E41" s="604"/>
      <c r="F41" s="677">
        <f>+D41*E41</f>
        <v>0</v>
      </c>
      <c r="G41" s="68">
        <f>+D41+F41</f>
        <v>0</v>
      </c>
      <c r="H41" s="306"/>
      <c r="I41" s="60">
        <f>+(H41*E41)+H41</f>
        <v>0</v>
      </c>
      <c r="J41" s="347">
        <f>+G41-I41</f>
        <v>0</v>
      </c>
    </row>
    <row r="42" spans="2:10" ht="12.75">
      <c r="B42" s="351" t="s">
        <v>22</v>
      </c>
      <c r="C42" s="81"/>
      <c r="D42" s="506"/>
      <c r="E42" s="604"/>
      <c r="F42" s="677">
        <f>+D42*E42</f>
        <v>0</v>
      </c>
      <c r="G42" s="68">
        <f>+D42+F42</f>
        <v>0</v>
      </c>
      <c r="H42" s="306"/>
      <c r="I42" s="60">
        <f>+(H42*E42)+H42</f>
        <v>0</v>
      </c>
      <c r="J42" s="347">
        <f>+G42-I42</f>
        <v>0</v>
      </c>
    </row>
    <row r="43" spans="2:10" ht="12.75">
      <c r="B43" s="351" t="s">
        <v>23</v>
      </c>
      <c r="C43" s="81"/>
      <c r="D43" s="506"/>
      <c r="E43" s="604"/>
      <c r="F43" s="677">
        <f>+D43*E43</f>
        <v>0</v>
      </c>
      <c r="G43" s="68">
        <f>+D43+F43</f>
        <v>0</v>
      </c>
      <c r="H43" s="306"/>
      <c r="I43" s="60">
        <f>+(H43*E43)+H43</f>
        <v>0</v>
      </c>
      <c r="J43" s="347">
        <f>+G43-I43</f>
        <v>0</v>
      </c>
    </row>
    <row r="44" spans="2:10" ht="12.75">
      <c r="B44" s="351" t="s">
        <v>24</v>
      </c>
      <c r="C44" s="81"/>
      <c r="D44" s="82"/>
      <c r="E44" s="605"/>
      <c r="F44" s="678"/>
      <c r="G44" s="82"/>
      <c r="H44" s="67"/>
      <c r="I44" s="84"/>
      <c r="J44" s="352"/>
    </row>
    <row r="45" spans="2:10" ht="12.75">
      <c r="B45" s="351" t="s">
        <v>25</v>
      </c>
      <c r="C45" s="81"/>
      <c r="D45" s="506"/>
      <c r="E45" s="604"/>
      <c r="F45" s="677">
        <f aca="true" t="shared" si="6" ref="F45:F51">+D45*E45</f>
        <v>0</v>
      </c>
      <c r="G45" s="68">
        <f aca="true" t="shared" si="7" ref="G45:G51">+D45+F45</f>
        <v>0</v>
      </c>
      <c r="H45" s="306"/>
      <c r="I45" s="60">
        <f aca="true" t="shared" si="8" ref="I45:I51">+(H45*E45)+H45</f>
        <v>0</v>
      </c>
      <c r="J45" s="347">
        <f aca="true" t="shared" si="9" ref="J45:J51">+G45-I45</f>
        <v>0</v>
      </c>
    </row>
    <row r="46" spans="2:10" ht="12.75">
      <c r="B46" s="351" t="s">
        <v>26</v>
      </c>
      <c r="C46" s="81"/>
      <c r="D46" s="506"/>
      <c r="E46" s="604"/>
      <c r="F46" s="677">
        <f t="shared" si="6"/>
        <v>0</v>
      </c>
      <c r="G46" s="68">
        <f t="shared" si="7"/>
        <v>0</v>
      </c>
      <c r="H46" s="306"/>
      <c r="I46" s="60">
        <f t="shared" si="8"/>
        <v>0</v>
      </c>
      <c r="J46" s="347">
        <f t="shared" si="9"/>
        <v>0</v>
      </c>
    </row>
    <row r="47" spans="2:10" ht="12.75">
      <c r="B47" s="351" t="s">
        <v>27</v>
      </c>
      <c r="C47" s="81"/>
      <c r="D47" s="506"/>
      <c r="E47" s="604"/>
      <c r="F47" s="677">
        <f t="shared" si="6"/>
        <v>0</v>
      </c>
      <c r="G47" s="68">
        <f t="shared" si="7"/>
        <v>0</v>
      </c>
      <c r="H47" s="306"/>
      <c r="I47" s="60">
        <f t="shared" si="8"/>
        <v>0</v>
      </c>
      <c r="J47" s="347">
        <f t="shared" si="9"/>
        <v>0</v>
      </c>
    </row>
    <row r="48" spans="2:10" ht="12.75">
      <c r="B48" s="351" t="s">
        <v>28</v>
      </c>
      <c r="C48" s="81"/>
      <c r="D48" s="506"/>
      <c r="E48" s="604"/>
      <c r="F48" s="677">
        <f t="shared" si="6"/>
        <v>0</v>
      </c>
      <c r="G48" s="68">
        <f t="shared" si="7"/>
        <v>0</v>
      </c>
      <c r="H48" s="306"/>
      <c r="I48" s="60">
        <f t="shared" si="8"/>
        <v>0</v>
      </c>
      <c r="J48" s="347">
        <f t="shared" si="9"/>
        <v>0</v>
      </c>
    </row>
    <row r="49" spans="2:10" ht="12.75">
      <c r="B49" s="351" t="s">
        <v>29</v>
      </c>
      <c r="C49" s="81"/>
      <c r="D49" s="506"/>
      <c r="E49" s="604"/>
      <c r="F49" s="677">
        <f t="shared" si="6"/>
        <v>0</v>
      </c>
      <c r="G49" s="68">
        <f t="shared" si="7"/>
        <v>0</v>
      </c>
      <c r="H49" s="306"/>
      <c r="I49" s="60">
        <f t="shared" si="8"/>
        <v>0</v>
      </c>
      <c r="J49" s="347">
        <f t="shared" si="9"/>
        <v>0</v>
      </c>
    </row>
    <row r="50" spans="2:10" ht="12.75">
      <c r="B50" s="351" t="s">
        <v>30</v>
      </c>
      <c r="C50" s="81"/>
      <c r="D50" s="506"/>
      <c r="E50" s="604"/>
      <c r="F50" s="677">
        <f t="shared" si="6"/>
        <v>0</v>
      </c>
      <c r="G50" s="68">
        <f t="shared" si="7"/>
        <v>0</v>
      </c>
      <c r="H50" s="306"/>
      <c r="I50" s="60">
        <f t="shared" si="8"/>
        <v>0</v>
      </c>
      <c r="J50" s="347">
        <f t="shared" si="9"/>
        <v>0</v>
      </c>
    </row>
    <row r="51" spans="2:10" ht="12.75">
      <c r="B51" s="353" t="s">
        <v>31</v>
      </c>
      <c r="C51" s="48"/>
      <c r="D51" s="506"/>
      <c r="E51" s="604"/>
      <c r="F51" s="677">
        <f t="shared" si="6"/>
        <v>0</v>
      </c>
      <c r="G51" s="68">
        <f t="shared" si="7"/>
        <v>0</v>
      </c>
      <c r="H51" s="306"/>
      <c r="I51" s="60">
        <f t="shared" si="8"/>
        <v>0</v>
      </c>
      <c r="J51" s="347">
        <f t="shared" si="9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401">
        <f>SUM(H40:H51)</f>
        <v>0</v>
      </c>
      <c r="I52" s="402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403" t="s">
        <v>55</v>
      </c>
      <c r="I53" s="401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403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323"/>
      <c r="G55" s="147">
        <f>+D55*F55</f>
        <v>0</v>
      </c>
      <c r="H55" s="403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403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403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403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403"/>
      <c r="I59" s="456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403"/>
      <c r="I60" s="404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403"/>
      <c r="I61" s="45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403"/>
      <c r="I63" s="404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403"/>
      <c r="I64" s="404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403"/>
      <c r="I65" s="460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403"/>
      <c r="I66" s="404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40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B36:C36"/>
    <mergeCell ref="B28:C28"/>
    <mergeCell ref="B31:C31"/>
    <mergeCell ref="B32:C32"/>
    <mergeCell ref="B33:C33"/>
    <mergeCell ref="B34:C34"/>
    <mergeCell ref="B35:C3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G5:J5"/>
    <mergeCell ref="G6:J6"/>
    <mergeCell ref="G7:J7"/>
    <mergeCell ref="E9:J10"/>
    <mergeCell ref="B14:C14"/>
    <mergeCell ref="B15:C1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67"/>
  <sheetViews>
    <sheetView showGridLines="0" zoomScale="90" zoomScaleNormal="90" zoomScalePageLayoutView="0" workbookViewId="0" topLeftCell="A1">
      <selection activeCell="G60" sqref="G60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4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22.00390625" style="232" customWidth="1"/>
    <col min="8" max="8" width="12.57421875" style="232" customWidth="1"/>
    <col min="9" max="9" width="14.28125" style="232" customWidth="1"/>
    <col min="10" max="10" width="14.57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63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30"/>
      <c r="H5" s="712"/>
      <c r="I5" s="712"/>
      <c r="J5" s="713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31"/>
      <c r="G9" s="731"/>
      <c r="H9" s="731"/>
      <c r="I9" s="731"/>
      <c r="J9" s="732"/>
    </row>
    <row r="10" spans="2:10" ht="12.75">
      <c r="B10" s="340"/>
      <c r="C10" s="241"/>
      <c r="D10" s="242"/>
      <c r="E10" s="733"/>
      <c r="F10" s="734"/>
      <c r="G10" s="734"/>
      <c r="H10" s="734"/>
      <c r="I10" s="734"/>
      <c r="J10" s="735"/>
    </row>
    <row r="11" spans="2:10" ht="12.75">
      <c r="B11" s="338"/>
      <c r="C11" s="238"/>
      <c r="D11" s="243"/>
      <c r="E11" s="244" t="s">
        <v>237</v>
      </c>
      <c r="F11" s="245" t="s">
        <v>194</v>
      </c>
      <c r="G11" s="243"/>
      <c r="H11" s="238"/>
      <c r="I11" s="238"/>
      <c r="J11" s="341"/>
    </row>
    <row r="12" spans="2:10" ht="12.75">
      <c r="B12" s="398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03"/>
      <c r="C14" s="704"/>
      <c r="D14" s="253"/>
      <c r="E14" s="506"/>
      <c r="F14" s="586"/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03"/>
      <c r="C15" s="704"/>
      <c r="D15" s="253"/>
      <c r="E15" s="506"/>
      <c r="F15" s="586"/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03"/>
      <c r="C16" s="704"/>
      <c r="D16" s="253"/>
      <c r="E16" s="506"/>
      <c r="F16" s="586"/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03"/>
      <c r="C17" s="704"/>
      <c r="D17" s="253"/>
      <c r="E17" s="506"/>
      <c r="F17" s="586"/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03"/>
      <c r="C18" s="704"/>
      <c r="D18" s="253"/>
      <c r="E18" s="506"/>
      <c r="F18" s="586"/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03"/>
      <c r="C19" s="704"/>
      <c r="D19" s="253"/>
      <c r="E19" s="506"/>
      <c r="F19" s="586"/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03"/>
      <c r="C20" s="704"/>
      <c r="D20" s="253"/>
      <c r="E20" s="506"/>
      <c r="F20" s="395"/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03"/>
      <c r="C21" s="704"/>
      <c r="D21" s="253"/>
      <c r="E21" s="506"/>
      <c r="F21" s="395"/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03"/>
      <c r="C22" s="704"/>
      <c r="D22" s="253"/>
      <c r="E22" s="506"/>
      <c r="F22" s="395"/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03"/>
      <c r="C23" s="704"/>
      <c r="D23" s="253"/>
      <c r="E23" s="506"/>
      <c r="F23" s="395"/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03"/>
      <c r="C24" s="704"/>
      <c r="D24" s="253"/>
      <c r="E24" s="506"/>
      <c r="F24" s="586"/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03"/>
      <c r="C25" s="704"/>
      <c r="D25" s="253"/>
      <c r="E25" s="506"/>
      <c r="F25" s="586"/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03"/>
      <c r="C26" s="704"/>
      <c r="D26" s="253"/>
      <c r="E26" s="506"/>
      <c r="F26" s="586"/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03"/>
      <c r="C27" s="704"/>
      <c r="D27" s="253"/>
      <c r="E27" s="506"/>
      <c r="F27" s="586"/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03"/>
      <c r="C28" s="704"/>
      <c r="D28" s="396"/>
      <c r="E28" s="506"/>
      <c r="F28" s="586"/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99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98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400"/>
      <c r="I30" s="260"/>
      <c r="J30" s="346"/>
    </row>
    <row r="31" spans="2:10" ht="12.75">
      <c r="B31" s="720"/>
      <c r="C31" s="721"/>
      <c r="D31" s="504"/>
      <c r="E31" s="506"/>
      <c r="F31" s="25"/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0"/>
      <c r="C32" s="721"/>
      <c r="D32" s="504"/>
      <c r="E32" s="506"/>
      <c r="F32" s="25"/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0"/>
      <c r="C33" s="721"/>
      <c r="D33" s="504"/>
      <c r="E33" s="506"/>
      <c r="F33" s="25"/>
      <c r="G33" s="68">
        <f t="shared" si="3"/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0"/>
      <c r="C34" s="721"/>
      <c r="D34" s="504"/>
      <c r="E34" s="506"/>
      <c r="F34" s="25"/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0"/>
      <c r="C35" s="721"/>
      <c r="D35" s="504"/>
      <c r="E35" s="506"/>
      <c r="F35" s="25"/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0"/>
      <c r="C36" s="721"/>
      <c r="D36" s="504"/>
      <c r="E36" s="506"/>
      <c r="F36" s="25"/>
      <c r="G36" s="68">
        <f t="shared" si="3"/>
        <v>0</v>
      </c>
      <c r="H36" s="306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54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98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506"/>
      <c r="E40" s="604"/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>+G40-I40</f>
        <v>0</v>
      </c>
    </row>
    <row r="41" spans="2:10" ht="12.75">
      <c r="B41" s="351" t="s">
        <v>21</v>
      </c>
      <c r="C41" s="81"/>
      <c r="D41" s="506"/>
      <c r="E41" s="604"/>
      <c r="F41" s="677">
        <f>+D41*E41</f>
        <v>0</v>
      </c>
      <c r="G41" s="68">
        <f>+D41+F41</f>
        <v>0</v>
      </c>
      <c r="H41" s="306"/>
      <c r="I41" s="60">
        <f>+(H41*E41)+H41</f>
        <v>0</v>
      </c>
      <c r="J41" s="347">
        <f>+G41-I41</f>
        <v>0</v>
      </c>
    </row>
    <row r="42" spans="2:10" ht="12.75">
      <c r="B42" s="351" t="s">
        <v>22</v>
      </c>
      <c r="C42" s="81"/>
      <c r="D42" s="506"/>
      <c r="E42" s="604"/>
      <c r="F42" s="677">
        <f>+D42*E42</f>
        <v>0</v>
      </c>
      <c r="G42" s="68">
        <f>+D42+F42</f>
        <v>0</v>
      </c>
      <c r="H42" s="306"/>
      <c r="I42" s="60">
        <f>+(H42*E42)+H42</f>
        <v>0</v>
      </c>
      <c r="J42" s="347">
        <f>+G42-I42</f>
        <v>0</v>
      </c>
    </row>
    <row r="43" spans="2:10" ht="12.75">
      <c r="B43" s="351" t="s">
        <v>23</v>
      </c>
      <c r="C43" s="81"/>
      <c r="D43" s="506"/>
      <c r="E43" s="604"/>
      <c r="F43" s="677">
        <f>+D43*E43</f>
        <v>0</v>
      </c>
      <c r="G43" s="68">
        <f>+D43+F43</f>
        <v>0</v>
      </c>
      <c r="H43" s="306"/>
      <c r="I43" s="60">
        <f>+(H43*E43)+H43</f>
        <v>0</v>
      </c>
      <c r="J43" s="347">
        <f>+G43-I43</f>
        <v>0</v>
      </c>
    </row>
    <row r="44" spans="2:10" ht="12.75">
      <c r="B44" s="351" t="s">
        <v>24</v>
      </c>
      <c r="C44" s="81"/>
      <c r="D44" s="82"/>
      <c r="E44" s="605"/>
      <c r="F44" s="678"/>
      <c r="G44" s="82"/>
      <c r="H44" s="67"/>
      <c r="I44" s="84"/>
      <c r="J44" s="352"/>
    </row>
    <row r="45" spans="2:10" ht="12.75">
      <c r="B45" s="351" t="s">
        <v>25</v>
      </c>
      <c r="C45" s="81"/>
      <c r="D45" s="506"/>
      <c r="E45" s="604"/>
      <c r="F45" s="677">
        <f aca="true" t="shared" si="6" ref="F45:F51">+D45*E45</f>
        <v>0</v>
      </c>
      <c r="G45" s="68">
        <f aca="true" t="shared" si="7" ref="G45:G51">+D45+F45</f>
        <v>0</v>
      </c>
      <c r="H45" s="306"/>
      <c r="I45" s="60">
        <f aca="true" t="shared" si="8" ref="I45:I51">+(H45*E45)+H45</f>
        <v>0</v>
      </c>
      <c r="J45" s="347">
        <f aca="true" t="shared" si="9" ref="J45:J51">+G45-I45</f>
        <v>0</v>
      </c>
    </row>
    <row r="46" spans="2:10" ht="12.75">
      <c r="B46" s="351" t="s">
        <v>26</v>
      </c>
      <c r="C46" s="81"/>
      <c r="D46" s="506"/>
      <c r="E46" s="604"/>
      <c r="F46" s="677">
        <f t="shared" si="6"/>
        <v>0</v>
      </c>
      <c r="G46" s="68">
        <f t="shared" si="7"/>
        <v>0</v>
      </c>
      <c r="H46" s="306"/>
      <c r="I46" s="60">
        <f t="shared" si="8"/>
        <v>0</v>
      </c>
      <c r="J46" s="347">
        <f t="shared" si="9"/>
        <v>0</v>
      </c>
    </row>
    <row r="47" spans="2:10" ht="12.75">
      <c r="B47" s="351" t="s">
        <v>27</v>
      </c>
      <c r="C47" s="81"/>
      <c r="D47" s="506"/>
      <c r="E47" s="604"/>
      <c r="F47" s="677">
        <f t="shared" si="6"/>
        <v>0</v>
      </c>
      <c r="G47" s="68">
        <f t="shared" si="7"/>
        <v>0</v>
      </c>
      <c r="H47" s="306"/>
      <c r="I47" s="60">
        <f t="shared" si="8"/>
        <v>0</v>
      </c>
      <c r="J47" s="347">
        <f t="shared" si="9"/>
        <v>0</v>
      </c>
    </row>
    <row r="48" spans="2:10" ht="12.75">
      <c r="B48" s="351" t="s">
        <v>28</v>
      </c>
      <c r="C48" s="81"/>
      <c r="D48" s="506"/>
      <c r="E48" s="604"/>
      <c r="F48" s="677">
        <f t="shared" si="6"/>
        <v>0</v>
      </c>
      <c r="G48" s="68">
        <f t="shared" si="7"/>
        <v>0</v>
      </c>
      <c r="H48" s="306"/>
      <c r="I48" s="60">
        <f t="shared" si="8"/>
        <v>0</v>
      </c>
      <c r="J48" s="347">
        <f t="shared" si="9"/>
        <v>0</v>
      </c>
    </row>
    <row r="49" spans="2:10" ht="12.75">
      <c r="B49" s="351" t="s">
        <v>29</v>
      </c>
      <c r="C49" s="81"/>
      <c r="D49" s="506"/>
      <c r="E49" s="604"/>
      <c r="F49" s="677">
        <f t="shared" si="6"/>
        <v>0</v>
      </c>
      <c r="G49" s="68">
        <f t="shared" si="7"/>
        <v>0</v>
      </c>
      <c r="H49" s="306"/>
      <c r="I49" s="60">
        <f t="shared" si="8"/>
        <v>0</v>
      </c>
      <c r="J49" s="347">
        <f t="shared" si="9"/>
        <v>0</v>
      </c>
    </row>
    <row r="50" spans="2:10" ht="12.75">
      <c r="B50" s="351" t="s">
        <v>30</v>
      </c>
      <c r="C50" s="81"/>
      <c r="D50" s="506"/>
      <c r="E50" s="604"/>
      <c r="F50" s="677">
        <f t="shared" si="6"/>
        <v>0</v>
      </c>
      <c r="G50" s="68">
        <f t="shared" si="7"/>
        <v>0</v>
      </c>
      <c r="H50" s="306"/>
      <c r="I50" s="60">
        <f t="shared" si="8"/>
        <v>0</v>
      </c>
      <c r="J50" s="347">
        <f t="shared" si="9"/>
        <v>0</v>
      </c>
    </row>
    <row r="51" spans="2:10" ht="12.75">
      <c r="B51" s="353" t="s">
        <v>31</v>
      </c>
      <c r="C51" s="48"/>
      <c r="D51" s="506"/>
      <c r="E51" s="604"/>
      <c r="F51" s="677">
        <f t="shared" si="6"/>
        <v>0</v>
      </c>
      <c r="G51" s="68">
        <f t="shared" si="7"/>
        <v>0</v>
      </c>
      <c r="H51" s="306"/>
      <c r="I51" s="60">
        <f t="shared" si="8"/>
        <v>0</v>
      </c>
      <c r="J51" s="347">
        <f t="shared" si="9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401">
        <f>SUM(H40:H51)</f>
        <v>0</v>
      </c>
      <c r="I52" s="402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403" t="s">
        <v>55</v>
      </c>
      <c r="I53" s="401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403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323"/>
      <c r="G55" s="147">
        <f>+D55*F55</f>
        <v>0</v>
      </c>
      <c r="H55" s="403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403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403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403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403"/>
      <c r="I59" s="456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403"/>
      <c r="I60" s="404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403"/>
      <c r="I61" s="45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403"/>
      <c r="I63" s="404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403"/>
      <c r="I64" s="404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403"/>
      <c r="I65" s="460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403"/>
      <c r="I66" s="404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40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B36:C36"/>
    <mergeCell ref="B28:C28"/>
    <mergeCell ref="B31:C31"/>
    <mergeCell ref="B32:C32"/>
    <mergeCell ref="B33:C33"/>
    <mergeCell ref="B34:C34"/>
    <mergeCell ref="B35:C3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G5:J5"/>
    <mergeCell ref="G6:J6"/>
    <mergeCell ref="G7:J7"/>
    <mergeCell ref="E9:J10"/>
    <mergeCell ref="B14:C14"/>
    <mergeCell ref="B15:C1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L4"/>
  <sheetViews>
    <sheetView zoomScale="110" zoomScaleNormal="110" zoomScalePageLayoutView="0" workbookViewId="0" topLeftCell="A1">
      <selection activeCell="L19" sqref="L19"/>
    </sheetView>
  </sheetViews>
  <sheetFormatPr defaultColWidth="9.140625" defaultRowHeight="12.75"/>
  <cols>
    <col min="1" max="1" width="10.140625" style="603" customWidth="1"/>
    <col min="2" max="16384" width="9.140625" style="603" customWidth="1"/>
  </cols>
  <sheetData>
    <row r="1" ht="7.5" customHeight="1"/>
    <row r="2" spans="2:12" ht="12.75">
      <c r="B2" s="702" t="s">
        <v>223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</row>
    <row r="3" spans="2:12" ht="12.75">
      <c r="B3" s="702" t="s">
        <v>224</v>
      </c>
      <c r="C3" s="702"/>
      <c r="D3" s="702"/>
      <c r="E3" s="702"/>
      <c r="F3" s="702"/>
      <c r="G3" s="702"/>
      <c r="H3" s="702"/>
      <c r="I3" s="702"/>
      <c r="J3" s="702"/>
      <c r="K3" s="702"/>
      <c r="L3" s="702"/>
    </row>
    <row r="4" spans="2:12" ht="12.75">
      <c r="B4" s="702" t="s">
        <v>225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</row>
    <row r="5" ht="9.75" customHeight="1"/>
  </sheetData>
  <sheetProtection password="CC7E" sheet="1"/>
  <mergeCells count="3">
    <mergeCell ref="B2:L2"/>
    <mergeCell ref="B3:L3"/>
    <mergeCell ref="B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4:N72"/>
  <sheetViews>
    <sheetView showGridLines="0" zoomScale="90" zoomScaleNormal="90" zoomScalePageLayoutView="0" workbookViewId="0" topLeftCell="A1">
      <selection activeCell="C5" sqref="C5"/>
    </sheetView>
  </sheetViews>
  <sheetFormatPr defaultColWidth="9.140625" defaultRowHeight="12.75"/>
  <cols>
    <col min="1" max="1" width="2.28125" style="34" customWidth="1"/>
    <col min="2" max="2" width="18.8515625" style="34" customWidth="1"/>
    <col min="3" max="3" width="20.28125" style="34" customWidth="1"/>
    <col min="4" max="4" width="17.00390625" style="34" customWidth="1"/>
    <col min="5" max="5" width="18.140625" style="34" customWidth="1"/>
    <col min="6" max="6" width="16.57421875" style="34" customWidth="1"/>
    <col min="7" max="7" width="28.7109375" style="34" customWidth="1"/>
    <col min="8" max="8" width="12.28125" style="34" customWidth="1"/>
    <col min="9" max="9" width="14.00390625" style="34" customWidth="1"/>
    <col min="10" max="10" width="14.8515625" style="34" customWidth="1"/>
    <col min="11" max="16384" width="9.140625" style="34" customWidth="1"/>
  </cols>
  <sheetData>
    <row r="1" ht="12.75"/>
    <row r="2" ht="12.75"/>
    <row r="3" ht="7.5" customHeight="1" thickBot="1"/>
    <row r="4" spans="2:10" ht="30">
      <c r="B4" s="280" t="s">
        <v>0</v>
      </c>
      <c r="C4" s="281"/>
      <c r="D4" s="282" t="s">
        <v>1</v>
      </c>
      <c r="E4" s="283" t="s">
        <v>40</v>
      </c>
      <c r="F4" s="284" t="s">
        <v>2</v>
      </c>
      <c r="G4" s="285">
        <v>1</v>
      </c>
      <c r="H4" s="286"/>
      <c r="I4" s="287" t="s">
        <v>39</v>
      </c>
      <c r="J4" s="288">
        <v>1</v>
      </c>
    </row>
    <row r="5" spans="2:10" ht="12.75">
      <c r="B5" s="182" t="s">
        <v>50</v>
      </c>
      <c r="C5" s="276"/>
      <c r="D5" s="33"/>
      <c r="E5" s="145"/>
      <c r="F5" s="150" t="s">
        <v>51</v>
      </c>
      <c r="G5" s="676">
        <f>+WP1!G5</f>
        <v>0</v>
      </c>
      <c r="H5" s="144"/>
      <c r="I5" s="33"/>
      <c r="J5" s="186"/>
    </row>
    <row r="6" spans="2:10" ht="12.75">
      <c r="B6" s="183" t="s">
        <v>47</v>
      </c>
      <c r="C6" s="276"/>
      <c r="D6" s="151" t="s">
        <v>38</v>
      </c>
      <c r="E6" s="679"/>
      <c r="F6" s="39" t="s">
        <v>3</v>
      </c>
      <c r="G6" s="711"/>
      <c r="H6" s="712"/>
      <c r="I6" s="712"/>
      <c r="J6" s="713"/>
    </row>
    <row r="7" spans="2:10" ht="24" customHeight="1">
      <c r="B7" s="184" t="s">
        <v>4</v>
      </c>
      <c r="C7" s="276"/>
      <c r="D7" s="152" t="s">
        <v>41</v>
      </c>
      <c r="E7" s="276"/>
      <c r="F7" s="42" t="s">
        <v>5</v>
      </c>
      <c r="G7" s="711"/>
      <c r="H7" s="712"/>
      <c r="I7" s="712"/>
      <c r="J7" s="713"/>
    </row>
    <row r="8" spans="2:10" ht="12.75">
      <c r="B8" s="185"/>
      <c r="C8" s="154"/>
      <c r="D8" s="155"/>
      <c r="E8" s="45" t="s">
        <v>6</v>
      </c>
      <c r="F8" s="35"/>
      <c r="G8" s="36"/>
      <c r="H8" s="35"/>
      <c r="I8" s="35"/>
      <c r="J8" s="273"/>
    </row>
    <row r="9" spans="2:10" ht="18" customHeight="1">
      <c r="B9" s="187"/>
      <c r="C9" s="110"/>
      <c r="D9" s="156"/>
      <c r="E9" s="714" t="s">
        <v>232</v>
      </c>
      <c r="F9" s="731"/>
      <c r="G9" s="731"/>
      <c r="H9" s="731"/>
      <c r="I9" s="731"/>
      <c r="J9" s="732"/>
    </row>
    <row r="10" spans="2:10" ht="12.75">
      <c r="B10" s="187"/>
      <c r="C10" s="110"/>
      <c r="D10" s="156"/>
      <c r="E10" s="733"/>
      <c r="F10" s="734"/>
      <c r="G10" s="734"/>
      <c r="H10" s="734"/>
      <c r="I10" s="734"/>
      <c r="J10" s="735"/>
    </row>
    <row r="11" spans="2:10" ht="12.75">
      <c r="B11" s="184"/>
      <c r="C11" s="152"/>
      <c r="D11" s="153"/>
      <c r="E11" s="427" t="s">
        <v>71</v>
      </c>
      <c r="F11" s="305"/>
      <c r="G11" s="109"/>
      <c r="H11" s="152"/>
      <c r="I11" s="152"/>
      <c r="J11" s="188"/>
    </row>
    <row r="12" spans="2:10" ht="12.75">
      <c r="B12" s="189" t="s">
        <v>7</v>
      </c>
      <c r="C12" s="157"/>
      <c r="D12" s="158"/>
      <c r="E12" s="537" t="s">
        <v>89</v>
      </c>
      <c r="F12" s="537" t="s">
        <v>8</v>
      </c>
      <c r="G12" s="538" t="s">
        <v>204</v>
      </c>
      <c r="H12" s="52" t="s">
        <v>211</v>
      </c>
      <c r="I12" s="52" t="s">
        <v>211</v>
      </c>
      <c r="J12" s="539" t="s">
        <v>212</v>
      </c>
    </row>
    <row r="13" spans="2:10" ht="12.75">
      <c r="B13" s="190" t="s">
        <v>9</v>
      </c>
      <c r="C13" s="159"/>
      <c r="D13" s="160"/>
      <c r="E13" s="161" t="s">
        <v>10</v>
      </c>
      <c r="F13" s="55" t="s">
        <v>205</v>
      </c>
      <c r="G13" s="162" t="s">
        <v>48</v>
      </c>
      <c r="H13" s="163" t="s">
        <v>88</v>
      </c>
      <c r="I13" s="163" t="s">
        <v>48</v>
      </c>
      <c r="J13" s="191" t="s">
        <v>48</v>
      </c>
    </row>
    <row r="14" spans="2:10" ht="12.75">
      <c r="B14" s="289">
        <f>+WP1!B14</f>
        <v>0</v>
      </c>
      <c r="C14" s="201"/>
      <c r="D14" s="202"/>
      <c r="E14" s="203">
        <f>+WP1!E14+WP2!E14+WP3!E14+WP4!E14+WP5!E14+WP6!E14+WP7!E14</f>
        <v>0</v>
      </c>
      <c r="F14" s="324">
        <f>+WP1!F14</f>
        <v>0</v>
      </c>
      <c r="G14" s="203">
        <f>+E14*F14</f>
        <v>0</v>
      </c>
      <c r="H14" s="572">
        <f>+WP1!H14+WP2!H14+WP3!H14+WP4!H14+WP5!H14+WP6!H14+WP7!H14</f>
        <v>0</v>
      </c>
      <c r="I14" s="164">
        <f>+H14*F14</f>
        <v>0</v>
      </c>
      <c r="J14" s="290">
        <f>+G14-I14</f>
        <v>0</v>
      </c>
    </row>
    <row r="15" spans="2:10" ht="12.75">
      <c r="B15" s="289">
        <f>+WP1!B15</f>
        <v>0</v>
      </c>
      <c r="C15" s="201"/>
      <c r="D15" s="202"/>
      <c r="E15" s="203">
        <f>+WP1!E15+WP2!E15+WP3!E15+WP4!E15+WP5!E15+WP6!E15+WP7!E15</f>
        <v>0</v>
      </c>
      <c r="F15" s="324">
        <f>+WP1!F15</f>
        <v>0</v>
      </c>
      <c r="G15" s="203">
        <f aca="true" t="shared" si="0" ref="G15:G28">+E15*F15</f>
        <v>0</v>
      </c>
      <c r="H15" s="572">
        <f>+WP1!H15+WP2!H15+WP3!H15+WP4!H15+WP5!H15+WP6!H15+WP7!H15</f>
        <v>0</v>
      </c>
      <c r="I15" s="164">
        <f aca="true" t="shared" si="1" ref="I15:I27">+H15*F15</f>
        <v>0</v>
      </c>
      <c r="J15" s="290">
        <f aca="true" t="shared" si="2" ref="J15:J27">+G15-I15</f>
        <v>0</v>
      </c>
    </row>
    <row r="16" spans="2:10" ht="12.75">
      <c r="B16" s="289">
        <f>+WP1!B16</f>
        <v>0</v>
      </c>
      <c r="C16" s="201"/>
      <c r="D16" s="202"/>
      <c r="E16" s="203">
        <f>+WP1!E16+WP2!E16+WP3!E16+WP4!E16+WP5!E16+WP6!E16+WP7!E16</f>
        <v>0</v>
      </c>
      <c r="F16" s="324">
        <f>+WP1!F16</f>
        <v>0</v>
      </c>
      <c r="G16" s="203">
        <f t="shared" si="0"/>
        <v>0</v>
      </c>
      <c r="H16" s="572">
        <f>+WP1!H16+WP2!H16+WP3!H16+WP4!H16+WP5!H16+WP6!H16+WP7!H16</f>
        <v>0</v>
      </c>
      <c r="I16" s="164">
        <f t="shared" si="1"/>
        <v>0</v>
      </c>
      <c r="J16" s="290">
        <f t="shared" si="2"/>
        <v>0</v>
      </c>
    </row>
    <row r="17" spans="2:10" ht="12.75">
      <c r="B17" s="289">
        <f>+WP1!B17</f>
        <v>0</v>
      </c>
      <c r="C17" s="201"/>
      <c r="D17" s="202"/>
      <c r="E17" s="203">
        <f>+WP1!E17+WP2!E17+WP3!E17+WP4!E17+WP5!E17+WP6!E17+WP7!E17</f>
        <v>0</v>
      </c>
      <c r="F17" s="324">
        <f>+WP1!F17</f>
        <v>0</v>
      </c>
      <c r="G17" s="203">
        <f t="shared" si="0"/>
        <v>0</v>
      </c>
      <c r="H17" s="572">
        <f>+WP1!H17+WP2!H17+WP3!H17+WP4!H17+WP5!H17+WP6!H17+WP7!H17</f>
        <v>0</v>
      </c>
      <c r="I17" s="164">
        <f t="shared" si="1"/>
        <v>0</v>
      </c>
      <c r="J17" s="290">
        <f t="shared" si="2"/>
        <v>0</v>
      </c>
    </row>
    <row r="18" spans="2:10" ht="12.75">
      <c r="B18" s="289">
        <f>+WP1!B18</f>
        <v>0</v>
      </c>
      <c r="C18" s="201"/>
      <c r="D18" s="202"/>
      <c r="E18" s="203">
        <f>+WP1!E18+WP2!E18+WP3!E18+WP4!E18+WP5!E18+WP6!E18+WP7!E18</f>
        <v>0</v>
      </c>
      <c r="F18" s="324">
        <f>+WP1!F18</f>
        <v>0</v>
      </c>
      <c r="G18" s="203">
        <f t="shared" si="0"/>
        <v>0</v>
      </c>
      <c r="H18" s="572">
        <f>+WP1!H18+WP2!H18+WP3!H18+WP4!H18+WP5!H18+WP6!H18+WP7!H18</f>
        <v>0</v>
      </c>
      <c r="I18" s="164">
        <f t="shared" si="1"/>
        <v>0</v>
      </c>
      <c r="J18" s="290">
        <f t="shared" si="2"/>
        <v>0</v>
      </c>
    </row>
    <row r="19" spans="2:10" ht="12.75">
      <c r="B19" s="289">
        <f>+WP1!B19</f>
        <v>0</v>
      </c>
      <c r="C19" s="201"/>
      <c r="D19" s="202"/>
      <c r="E19" s="203">
        <f>+WP1!E19+WP2!E19+WP3!E19+WP4!E19+WP5!E19+WP6!E19+WP7!E19</f>
        <v>0</v>
      </c>
      <c r="F19" s="324">
        <f>+WP1!F19</f>
        <v>0</v>
      </c>
      <c r="G19" s="203">
        <f t="shared" si="0"/>
        <v>0</v>
      </c>
      <c r="H19" s="572">
        <f>+WP1!H19+WP2!H19+WP3!H19+WP4!H19+WP5!H19+WP6!H19+WP7!H19</f>
        <v>0</v>
      </c>
      <c r="I19" s="164">
        <f t="shared" si="1"/>
        <v>0</v>
      </c>
      <c r="J19" s="290">
        <f t="shared" si="2"/>
        <v>0</v>
      </c>
    </row>
    <row r="20" spans="2:10" ht="12.75">
      <c r="B20" s="289">
        <f>+WP1!B20</f>
        <v>0</v>
      </c>
      <c r="C20" s="201"/>
      <c r="D20" s="202"/>
      <c r="E20" s="203">
        <f>+WP1!E20+WP2!E20+WP3!E20+WP4!E20+WP5!E20+WP6!E20+WP7!E20</f>
        <v>0</v>
      </c>
      <c r="F20" s="324">
        <f>+WP1!F20</f>
        <v>0</v>
      </c>
      <c r="G20" s="203">
        <f t="shared" si="0"/>
        <v>0</v>
      </c>
      <c r="H20" s="572">
        <f>+WP1!H20+WP2!H20+WP3!H20+WP4!H20+WP5!H20+WP6!H20+WP7!H20</f>
        <v>0</v>
      </c>
      <c r="I20" s="164">
        <f t="shared" si="1"/>
        <v>0</v>
      </c>
      <c r="J20" s="290">
        <f t="shared" si="2"/>
        <v>0</v>
      </c>
    </row>
    <row r="21" spans="2:10" ht="12.75">
      <c r="B21" s="289">
        <f>+WP1!B21</f>
        <v>0</v>
      </c>
      <c r="C21" s="201"/>
      <c r="D21" s="202"/>
      <c r="E21" s="203">
        <f>+WP1!E21+WP2!E21+WP3!E21+WP4!E21+WP5!E21+WP6!E21+WP7!E21</f>
        <v>0</v>
      </c>
      <c r="F21" s="324">
        <f>+WP1!F21</f>
        <v>0</v>
      </c>
      <c r="G21" s="203">
        <f t="shared" si="0"/>
        <v>0</v>
      </c>
      <c r="H21" s="572">
        <f>+WP1!H21+WP2!H21+WP3!H21+WP4!H21+WP5!H21+WP6!H21+WP7!H21</f>
        <v>0</v>
      </c>
      <c r="I21" s="164">
        <f t="shared" si="1"/>
        <v>0</v>
      </c>
      <c r="J21" s="290">
        <f t="shared" si="2"/>
        <v>0</v>
      </c>
    </row>
    <row r="22" spans="2:10" ht="12.75">
      <c r="B22" s="289">
        <f>+WP1!B22</f>
        <v>0</v>
      </c>
      <c r="C22" s="201"/>
      <c r="D22" s="202"/>
      <c r="E22" s="203">
        <f>+WP1!E22+WP2!E22+WP3!E22+WP4!E22+WP5!E22+WP6!E22+WP7!E22</f>
        <v>0</v>
      </c>
      <c r="F22" s="324">
        <f>+WP1!F22</f>
        <v>0</v>
      </c>
      <c r="G22" s="203">
        <f t="shared" si="0"/>
        <v>0</v>
      </c>
      <c r="H22" s="572">
        <f>+WP1!H22+WP2!H22+WP3!H22+WP4!H22+WP5!H22+WP6!H22+WP7!H22</f>
        <v>0</v>
      </c>
      <c r="I22" s="164">
        <f t="shared" si="1"/>
        <v>0</v>
      </c>
      <c r="J22" s="290">
        <f t="shared" si="2"/>
        <v>0</v>
      </c>
    </row>
    <row r="23" spans="2:10" ht="12.75">
      <c r="B23" s="289">
        <f>+WP1!B23</f>
        <v>0</v>
      </c>
      <c r="C23" s="201"/>
      <c r="D23" s="202"/>
      <c r="E23" s="203">
        <f>+WP1!E23+WP2!E23+WP3!E23+WP4!E23+WP5!E23+WP6!E23+WP7!E23</f>
        <v>0</v>
      </c>
      <c r="F23" s="324">
        <f>+WP1!F23</f>
        <v>0</v>
      </c>
      <c r="G23" s="203">
        <f t="shared" si="0"/>
        <v>0</v>
      </c>
      <c r="H23" s="572">
        <f>+WP1!H23+WP2!H23+WP3!H23+WP4!H23+WP5!H23+WP6!H23+WP7!H23</f>
        <v>0</v>
      </c>
      <c r="I23" s="164">
        <f t="shared" si="1"/>
        <v>0</v>
      </c>
      <c r="J23" s="290">
        <f t="shared" si="2"/>
        <v>0</v>
      </c>
    </row>
    <row r="24" spans="2:10" ht="12.75">
      <c r="B24" s="289">
        <f>+WP1!B24</f>
        <v>0</v>
      </c>
      <c r="C24" s="201"/>
      <c r="D24" s="202"/>
      <c r="E24" s="203">
        <f>+WP1!E24+WP2!E24+WP3!E24+WP4!E24+WP5!E24+WP6!E24+WP7!E24</f>
        <v>0</v>
      </c>
      <c r="F24" s="324">
        <f>+WP1!F24</f>
        <v>0</v>
      </c>
      <c r="G24" s="203">
        <f t="shared" si="0"/>
        <v>0</v>
      </c>
      <c r="H24" s="572">
        <f>+WP1!H24+WP2!H24+WP3!H24+WP4!H24+WP5!H24+WP6!H24+WP7!H24</f>
        <v>0</v>
      </c>
      <c r="I24" s="164">
        <f t="shared" si="1"/>
        <v>0</v>
      </c>
      <c r="J24" s="290">
        <f t="shared" si="2"/>
        <v>0</v>
      </c>
    </row>
    <row r="25" spans="2:10" ht="12.75">
      <c r="B25" s="289">
        <f>+WP1!B25</f>
        <v>0</v>
      </c>
      <c r="C25" s="201"/>
      <c r="D25" s="202"/>
      <c r="E25" s="203">
        <f>+WP1!E25+WP2!E25+WP3!E25+WP4!E25+WP5!E25+WP6!E25+WP7!E25</f>
        <v>0</v>
      </c>
      <c r="F25" s="324">
        <f>+WP1!F25</f>
        <v>0</v>
      </c>
      <c r="G25" s="203">
        <f t="shared" si="0"/>
        <v>0</v>
      </c>
      <c r="H25" s="572">
        <f>+WP1!H25+WP2!H25+WP3!H25+WP4!H25+WP5!H25+WP6!H25+WP7!H25</f>
        <v>0</v>
      </c>
      <c r="I25" s="164">
        <f t="shared" si="1"/>
        <v>0</v>
      </c>
      <c r="J25" s="290">
        <f t="shared" si="2"/>
        <v>0</v>
      </c>
    </row>
    <row r="26" spans="2:10" ht="12.75">
      <c r="B26" s="289">
        <f>+WP1!B26</f>
        <v>0</v>
      </c>
      <c r="C26" s="201"/>
      <c r="D26" s="202"/>
      <c r="E26" s="203">
        <f>+WP1!E26+WP2!E26+WP3!E26+WP4!E26+WP5!E26+WP6!E26+WP7!E26</f>
        <v>0</v>
      </c>
      <c r="F26" s="324">
        <f>+WP1!F26</f>
        <v>0</v>
      </c>
      <c r="G26" s="203">
        <f t="shared" si="0"/>
        <v>0</v>
      </c>
      <c r="H26" s="572">
        <f>+WP1!H26+WP2!H26+WP3!H26+WP4!H26+WP5!H26+WP6!H26+WP7!H26</f>
        <v>0</v>
      </c>
      <c r="I26" s="164">
        <f t="shared" si="1"/>
        <v>0</v>
      </c>
      <c r="J26" s="290">
        <f t="shared" si="2"/>
        <v>0</v>
      </c>
    </row>
    <row r="27" spans="2:10" ht="12.75">
      <c r="B27" s="289">
        <f>+WP1!B27</f>
        <v>0</v>
      </c>
      <c r="C27" s="201"/>
      <c r="D27" s="202"/>
      <c r="E27" s="203">
        <f>+WP1!E27+WP2!E27+WP3!E27+WP4!E27+WP5!E27+WP6!E27+WP7!E27</f>
        <v>0</v>
      </c>
      <c r="F27" s="324">
        <f>+WP1!F27</f>
        <v>0</v>
      </c>
      <c r="G27" s="203">
        <f t="shared" si="0"/>
        <v>0</v>
      </c>
      <c r="H27" s="572">
        <f>+WP1!H27+WP2!H27+WP3!H27+WP4!H27+WP5!H27+WP6!H27+WP7!H27</f>
        <v>0</v>
      </c>
      <c r="I27" s="164">
        <f t="shared" si="1"/>
        <v>0</v>
      </c>
      <c r="J27" s="290">
        <f t="shared" si="2"/>
        <v>0</v>
      </c>
    </row>
    <row r="28" spans="2:10" ht="12.75">
      <c r="B28" s="289">
        <f>+WP1!B28</f>
        <v>0</v>
      </c>
      <c r="C28" s="397"/>
      <c r="D28" s="397"/>
      <c r="E28" s="203">
        <f>+WP1!E28+WP2!E28+WP3!E28+WP4!E28+WP5!E28+WP6!E28+WP7!E28</f>
        <v>0</v>
      </c>
      <c r="F28" s="324">
        <f>+WP1!F28</f>
        <v>0</v>
      </c>
      <c r="G28" s="203">
        <f t="shared" si="0"/>
        <v>0</v>
      </c>
      <c r="H28" s="572">
        <f>+WP1!H28+WP2!H28+WP3!H28+WP4!H28+WP5!H28+WP6!H28+WP7!H28</f>
        <v>0</v>
      </c>
      <c r="I28" s="164">
        <f>+H28*F28</f>
        <v>0</v>
      </c>
      <c r="J28" s="290">
        <f>+G28-I28</f>
        <v>0</v>
      </c>
    </row>
    <row r="29" spans="2:10" ht="12.75">
      <c r="B29" s="192" t="s">
        <v>11</v>
      </c>
      <c r="C29" s="165"/>
      <c r="D29" s="165"/>
      <c r="E29" s="471">
        <f>SUM(E14:E28)</f>
        <v>0</v>
      </c>
      <c r="F29" s="472"/>
      <c r="G29" s="473">
        <f>SUM(G14:G28)</f>
        <v>0</v>
      </c>
      <c r="H29" s="474">
        <f>SUM(H14:H28)</f>
        <v>0</v>
      </c>
      <c r="I29" s="474">
        <f>SUM(I14:I28)</f>
        <v>0</v>
      </c>
      <c r="J29" s="530">
        <f>SUM(J14:J28)</f>
        <v>0</v>
      </c>
    </row>
    <row r="30" spans="2:10" ht="12.75">
      <c r="B30" s="189" t="s">
        <v>12</v>
      </c>
      <c r="C30" s="157"/>
      <c r="D30" s="109" t="s">
        <v>13</v>
      </c>
      <c r="E30" s="166" t="s">
        <v>14</v>
      </c>
      <c r="F30" s="167" t="s">
        <v>15</v>
      </c>
      <c r="G30" s="167"/>
      <c r="H30" s="168"/>
      <c r="I30" s="169"/>
      <c r="J30" s="291"/>
    </row>
    <row r="31" spans="2:10" ht="12.75">
      <c r="B31" s="328">
        <f>+WP1!B31</f>
        <v>0</v>
      </c>
      <c r="C31" s="219"/>
      <c r="D31" s="203">
        <f>+WP1!D31</f>
        <v>0</v>
      </c>
      <c r="E31" s="203">
        <f>+WP1!E31+WP2!E31+WP3!E31+WP4!E31+WP5!E31+WP6!E31+WP7!E31</f>
        <v>0</v>
      </c>
      <c r="F31" s="203">
        <f>+WP1!F31</f>
        <v>0</v>
      </c>
      <c r="G31" s="205">
        <f aca="true" t="shared" si="3" ref="G31:G36">+E31*F31</f>
        <v>0</v>
      </c>
      <c r="H31" s="572">
        <f>+WP1!H31+WP2!H31+WP3!H31+WP4!H31+WP5!H31+WP6!H31+WP7!H31</f>
        <v>0</v>
      </c>
      <c r="I31" s="169">
        <f aca="true" t="shared" si="4" ref="I31:I36">+H31*F31</f>
        <v>0</v>
      </c>
      <c r="J31" s="290">
        <f aca="true" t="shared" si="5" ref="J31:J36">+G31-I31</f>
        <v>0</v>
      </c>
    </row>
    <row r="32" spans="2:10" ht="12.75">
      <c r="B32" s="328">
        <f>+WP1!B32</f>
        <v>0</v>
      </c>
      <c r="C32" s="202"/>
      <c r="D32" s="203">
        <f>+WP1!D32</f>
        <v>0</v>
      </c>
      <c r="E32" s="203">
        <f>+WP1!E32+WP2!E32+WP3!E32+WP4!E32+WP5!E32+WP6!E32+WP7!E32</f>
        <v>0</v>
      </c>
      <c r="F32" s="203">
        <f>+WP1!F32</f>
        <v>0</v>
      </c>
      <c r="G32" s="205">
        <f t="shared" si="3"/>
        <v>0</v>
      </c>
      <c r="H32" s="572">
        <f>+WP1!H32+WP2!H32+WP3!H32+WP4!H32+WP5!H32+WP6!H32+WP7!H32</f>
        <v>0</v>
      </c>
      <c r="I32" s="169">
        <f t="shared" si="4"/>
        <v>0</v>
      </c>
      <c r="J32" s="290">
        <f t="shared" si="5"/>
        <v>0</v>
      </c>
    </row>
    <row r="33" spans="2:10" ht="12.75">
      <c r="B33" s="328">
        <f>+WP1!B33</f>
        <v>0</v>
      </c>
      <c r="C33" s="202"/>
      <c r="D33" s="203">
        <f>+WP1!D33</f>
        <v>0</v>
      </c>
      <c r="E33" s="203">
        <f>+WP1!E33+WP2!E33+WP3!E33+WP4!E33+WP5!E33+WP6!E33+WP7!E33</f>
        <v>0</v>
      </c>
      <c r="F33" s="203">
        <f>+WP1!F33</f>
        <v>0</v>
      </c>
      <c r="G33" s="205">
        <f t="shared" si="3"/>
        <v>0</v>
      </c>
      <c r="H33" s="572">
        <f>+WP1!H33+WP2!H33+WP3!H33+WP4!H33+WP5!H33+WP6!H33+WP7!H33</f>
        <v>0</v>
      </c>
      <c r="I33" s="169">
        <f t="shared" si="4"/>
        <v>0</v>
      </c>
      <c r="J33" s="290">
        <f t="shared" si="5"/>
        <v>0</v>
      </c>
    </row>
    <row r="34" spans="2:10" ht="12.75">
      <c r="B34" s="328">
        <f>+WP1!B34</f>
        <v>0</v>
      </c>
      <c r="C34" s="202"/>
      <c r="D34" s="203">
        <f>+WP1!D34</f>
        <v>0</v>
      </c>
      <c r="E34" s="203">
        <f>+WP1!E34+WP2!E34+WP3!E34+WP4!E34+WP5!E34+WP6!E34+WP7!E34</f>
        <v>0</v>
      </c>
      <c r="F34" s="203">
        <f>+WP1!F34</f>
        <v>0</v>
      </c>
      <c r="G34" s="205">
        <f t="shared" si="3"/>
        <v>0</v>
      </c>
      <c r="H34" s="572">
        <f>+WP1!H34+WP2!H34+WP3!H34+WP4!H34+WP5!H34+WP6!H34+WP7!H34</f>
        <v>0</v>
      </c>
      <c r="I34" s="169">
        <f t="shared" si="4"/>
        <v>0</v>
      </c>
      <c r="J34" s="290">
        <f t="shared" si="5"/>
        <v>0</v>
      </c>
    </row>
    <row r="35" spans="2:10" ht="12.75">
      <c r="B35" s="328">
        <f>+WP1!B35</f>
        <v>0</v>
      </c>
      <c r="C35" s="202"/>
      <c r="D35" s="203">
        <f>+WP1!D35</f>
        <v>0</v>
      </c>
      <c r="E35" s="203">
        <f>+WP1!E35+WP2!E35+WP3!E35+WP4!E35+WP5!E35+WP6!E35+WP7!E35</f>
        <v>0</v>
      </c>
      <c r="F35" s="203">
        <f>+WP1!F35</f>
        <v>0</v>
      </c>
      <c r="G35" s="205">
        <f t="shared" si="3"/>
        <v>0</v>
      </c>
      <c r="H35" s="572">
        <f>+WP1!H35+WP2!H35+WP3!H35+WP4!H35+WP5!H35+WP6!H35+WP7!H35</f>
        <v>0</v>
      </c>
      <c r="I35" s="169">
        <f t="shared" si="4"/>
        <v>0</v>
      </c>
      <c r="J35" s="290">
        <f t="shared" si="5"/>
        <v>0</v>
      </c>
    </row>
    <row r="36" spans="2:10" ht="12.75">
      <c r="B36" s="328">
        <f>+WP1!B36</f>
        <v>0</v>
      </c>
      <c r="C36" s="202"/>
      <c r="D36" s="203">
        <f>+WP1!D36</f>
        <v>0</v>
      </c>
      <c r="E36" s="203">
        <f>+WP1!E36+WP2!E36+WP3!E36+WP4!E36+WP5!E36+WP6!E36+WP7!E36</f>
        <v>0</v>
      </c>
      <c r="F36" s="203">
        <f>+WP1!F36</f>
        <v>0</v>
      </c>
      <c r="G36" s="205">
        <f t="shared" si="3"/>
        <v>0</v>
      </c>
      <c r="H36" s="572">
        <f>+WP1!H36+WP2!H36+WP3!H36+WP4!H36+WP5!H36+WP6!H36+WP7!H36</f>
        <v>0</v>
      </c>
      <c r="I36" s="169">
        <f t="shared" si="4"/>
        <v>0</v>
      </c>
      <c r="J36" s="290">
        <f t="shared" si="5"/>
        <v>0</v>
      </c>
    </row>
    <row r="37" spans="2:10" ht="12.75">
      <c r="B37" s="328"/>
      <c r="C37" s="206"/>
      <c r="D37" s="203"/>
      <c r="E37" s="203"/>
      <c r="F37" s="204"/>
      <c r="G37" s="205"/>
      <c r="H37" s="304"/>
      <c r="I37" s="205"/>
      <c r="J37" s="290" t="s">
        <v>55</v>
      </c>
    </row>
    <row r="38" spans="2:10" ht="12.75">
      <c r="B38" s="484" t="s">
        <v>42</v>
      </c>
      <c r="C38" s="485"/>
      <c r="D38" s="472"/>
      <c r="E38" s="472"/>
      <c r="F38" s="472"/>
      <c r="G38" s="475">
        <f>SUM(G31:G37)</f>
        <v>0</v>
      </c>
      <c r="H38" s="476">
        <f>SUM(H31:H37)</f>
        <v>0</v>
      </c>
      <c r="I38" s="476">
        <f>SUM(I31:I37)</f>
        <v>0</v>
      </c>
      <c r="J38" s="477">
        <f>SUM(J31:J37)</f>
        <v>0</v>
      </c>
    </row>
    <row r="39" spans="2:11" ht="12.75">
      <c r="B39" s="189" t="s">
        <v>16</v>
      </c>
      <c r="C39" s="158"/>
      <c r="D39" s="75" t="s">
        <v>17</v>
      </c>
      <c r="E39" s="76" t="s">
        <v>18</v>
      </c>
      <c r="F39" s="77" t="s">
        <v>19</v>
      </c>
      <c r="G39" s="170"/>
      <c r="H39" s="171"/>
      <c r="I39" s="169"/>
      <c r="J39" s="291"/>
      <c r="K39" s="80"/>
    </row>
    <row r="40" spans="2:10" ht="12.75">
      <c r="B40" s="182" t="s">
        <v>20</v>
      </c>
      <c r="C40" s="145"/>
      <c r="D40" s="203">
        <f>+WP1!D40+WP2!D40+WP3!D40+WP4!D40+WP5!D40+WP6!D40+WP7!D40</f>
        <v>0</v>
      </c>
      <c r="E40" s="208">
        <f>+WP1!E40</f>
        <v>0</v>
      </c>
      <c r="F40" s="203">
        <f>+WP1!F40+WP2!F40+WP3!F40+WP4!F40+WP5!F40+WP6!F40+WP7!F40</f>
        <v>0</v>
      </c>
      <c r="G40" s="205">
        <f>+D40+F40</f>
        <v>0</v>
      </c>
      <c r="H40" s="572">
        <f>+WP1!H40+WP2!H40+WP3!H40+WP4!H40+WP5!H40+WP6!H40+WP7!H40</f>
        <v>0</v>
      </c>
      <c r="I40" s="164">
        <f>+(H40*E40)+H40</f>
        <v>0</v>
      </c>
      <c r="J40" s="290">
        <f aca="true" t="shared" si="6" ref="J40:J51">+G40-I40</f>
        <v>0</v>
      </c>
    </row>
    <row r="41" spans="2:10" ht="12.75">
      <c r="B41" s="193" t="s">
        <v>21</v>
      </c>
      <c r="C41" s="146"/>
      <c r="D41" s="203">
        <f>+WP1!D41+WP2!D41+WP3!D41+WP4!D41+WP5!D41+WP6!D41+WP7!D41</f>
        <v>0</v>
      </c>
      <c r="E41" s="208">
        <f>+WP1!E41</f>
        <v>0</v>
      </c>
      <c r="F41" s="203">
        <f>+WP1!F41+WP2!F41+WP3!F41+WP4!F41+WP5!F41+WP6!F41+WP7!F41</f>
        <v>0</v>
      </c>
      <c r="G41" s="205">
        <f>+D41+F41</f>
        <v>0</v>
      </c>
      <c r="H41" s="572">
        <f>+WP1!H41+WP2!H41+WP3!H41+WP4!H41+WP5!H41+WP6!H41+WP7!H41</f>
        <v>0</v>
      </c>
      <c r="I41" s="164">
        <f aca="true" t="shared" si="7" ref="I41:I51">+(H41*E41)+H41</f>
        <v>0</v>
      </c>
      <c r="J41" s="290">
        <f t="shared" si="6"/>
        <v>0</v>
      </c>
    </row>
    <row r="42" spans="2:10" ht="12.75">
      <c r="B42" s="193" t="s">
        <v>22</v>
      </c>
      <c r="C42" s="146"/>
      <c r="D42" s="203">
        <f>+WP1!D42+WP2!D42+WP3!D42+WP4!D42+WP5!D42+WP6!D42+WP7!D42</f>
        <v>0</v>
      </c>
      <c r="E42" s="208">
        <f>+WP1!E42</f>
        <v>0</v>
      </c>
      <c r="F42" s="203">
        <f>+WP1!F42+WP2!F42+WP3!F42+WP4!F42+WP5!F42+WP6!F42+WP7!F42</f>
        <v>0</v>
      </c>
      <c r="G42" s="205">
        <f>+D42+F42</f>
        <v>0</v>
      </c>
      <c r="H42" s="572">
        <f>+WP1!H42+WP2!H42+WP3!H42+WP4!H42+WP5!H42+WP6!H42+WP7!H42</f>
        <v>0</v>
      </c>
      <c r="I42" s="164">
        <f t="shared" si="7"/>
        <v>0</v>
      </c>
      <c r="J42" s="290">
        <f t="shared" si="6"/>
        <v>0</v>
      </c>
    </row>
    <row r="43" spans="2:10" ht="12.75">
      <c r="B43" s="193" t="s">
        <v>23</v>
      </c>
      <c r="C43" s="146"/>
      <c r="D43" s="203">
        <f>+WP1!D43+WP2!D43+WP3!D43+WP4!D43+WP5!D43+WP6!D43+WP7!D43</f>
        <v>0</v>
      </c>
      <c r="E43" s="208">
        <f>+WP1!E43</f>
        <v>0</v>
      </c>
      <c r="F43" s="203">
        <f>+WP1!F43+WP2!F43+WP3!F43+WP4!F43+WP5!F43+WP6!F43+WP7!F43</f>
        <v>0</v>
      </c>
      <c r="G43" s="205">
        <f>+D43+F43</f>
        <v>0</v>
      </c>
      <c r="H43" s="572">
        <f>+WP1!H43+WP2!H43+WP3!H43+WP4!H43+WP5!H43+WP6!H43+WP7!H43</f>
        <v>0</v>
      </c>
      <c r="I43" s="164">
        <f t="shared" si="7"/>
        <v>0</v>
      </c>
      <c r="J43" s="290">
        <f t="shared" si="6"/>
        <v>0</v>
      </c>
    </row>
    <row r="44" spans="2:10" ht="12.75">
      <c r="B44" s="193" t="s">
        <v>24</v>
      </c>
      <c r="C44" s="146"/>
      <c r="D44" s="216"/>
      <c r="E44" s="566"/>
      <c r="F44" s="207"/>
      <c r="G44" s="207"/>
      <c r="H44" s="587"/>
      <c r="I44" s="109"/>
      <c r="J44" s="291"/>
    </row>
    <row r="45" spans="2:10" ht="12.75">
      <c r="B45" s="193" t="s">
        <v>25</v>
      </c>
      <c r="C45" s="146"/>
      <c r="D45" s="203">
        <f>+WP1!D45+WP2!D45+WP3!D45+WP4!D45+WP5!D45+WP6!D45+WP7!D45</f>
        <v>0</v>
      </c>
      <c r="E45" s="208">
        <f>+WP1!E45</f>
        <v>0</v>
      </c>
      <c r="F45" s="203">
        <f>+WP1!F45+WP2!F45+WP3!F45+WP4!F45+WP5!F45+WP6!F45+WP7!F45</f>
        <v>0</v>
      </c>
      <c r="G45" s="205">
        <f aca="true" t="shared" si="8" ref="G45:G51">+D45+F45</f>
        <v>0</v>
      </c>
      <c r="H45" s="572">
        <f>+WP1!H45+WP2!H45+WP3!H45+WP4!H45+WP5!H45+WP6!H45+WP7!H45</f>
        <v>0</v>
      </c>
      <c r="I45" s="164">
        <f t="shared" si="7"/>
        <v>0</v>
      </c>
      <c r="J45" s="290">
        <f t="shared" si="6"/>
        <v>0</v>
      </c>
    </row>
    <row r="46" spans="2:10" ht="12.75">
      <c r="B46" s="193" t="s">
        <v>26</v>
      </c>
      <c r="C46" s="146"/>
      <c r="D46" s="203">
        <f>+WP1!D46+WP2!D46+WP3!D46+WP4!D46+WP5!D46+WP6!D46+WP7!D46</f>
        <v>0</v>
      </c>
      <c r="E46" s="208">
        <f>+WP1!E46</f>
        <v>0</v>
      </c>
      <c r="F46" s="203">
        <f>+WP1!F46+WP2!F46+WP3!F46+WP4!F46+WP5!F46+WP6!F46+WP7!F46</f>
        <v>0</v>
      </c>
      <c r="G46" s="205">
        <f t="shared" si="8"/>
        <v>0</v>
      </c>
      <c r="H46" s="572">
        <f>+WP1!H46+WP2!H46+WP3!H46+WP4!H46+WP5!H46+WP6!H46+WP7!H46</f>
        <v>0</v>
      </c>
      <c r="I46" s="164">
        <f t="shared" si="7"/>
        <v>0</v>
      </c>
      <c r="J46" s="290">
        <f t="shared" si="6"/>
        <v>0</v>
      </c>
    </row>
    <row r="47" spans="2:14" ht="12.75">
      <c r="B47" s="193" t="s">
        <v>27</v>
      </c>
      <c r="C47" s="146"/>
      <c r="D47" s="203">
        <f>+WP1!D47+WP2!D47+WP3!D47+WP4!D47+WP5!D47+WP6!D47+WP7!D47</f>
        <v>0</v>
      </c>
      <c r="E47" s="208">
        <f>+WP1!E47</f>
        <v>0</v>
      </c>
      <c r="F47" s="203">
        <f>+WP1!F47+WP2!F47+WP3!F47+WP4!F47+WP5!F47+WP6!F47+WP7!F47</f>
        <v>0</v>
      </c>
      <c r="G47" s="205">
        <f t="shared" si="8"/>
        <v>0</v>
      </c>
      <c r="H47" s="572">
        <f>+WP1!H47+WP2!H47+WP3!H47+WP4!H47+WP5!H47+WP6!H47+WP7!H47</f>
        <v>0</v>
      </c>
      <c r="I47" s="164">
        <f t="shared" si="7"/>
        <v>0</v>
      </c>
      <c r="J47" s="290">
        <f t="shared" si="6"/>
        <v>0</v>
      </c>
      <c r="N47" s="34" t="s">
        <v>55</v>
      </c>
    </row>
    <row r="48" spans="2:10" ht="12.75">
      <c r="B48" s="193" t="s">
        <v>28</v>
      </c>
      <c r="C48" s="146"/>
      <c r="D48" s="203">
        <f>+WP1!D48+WP2!D48+WP3!D48+WP4!D48+WP5!D48+WP6!D48+WP7!D48</f>
        <v>0</v>
      </c>
      <c r="E48" s="208">
        <f>+WP1!E48</f>
        <v>0</v>
      </c>
      <c r="F48" s="203">
        <f>+WP1!F48+WP2!F48+WP3!F48+WP4!F48+WP5!F48+WP6!F48+WP7!F48</f>
        <v>0</v>
      </c>
      <c r="G48" s="205">
        <f t="shared" si="8"/>
        <v>0</v>
      </c>
      <c r="H48" s="572">
        <f>+WP1!H48+WP2!H48+WP3!H48+WP4!H48+WP5!H48+WP6!H48+WP7!H48</f>
        <v>0</v>
      </c>
      <c r="I48" s="164">
        <f t="shared" si="7"/>
        <v>0</v>
      </c>
      <c r="J48" s="290">
        <f t="shared" si="6"/>
        <v>0</v>
      </c>
    </row>
    <row r="49" spans="2:10" ht="12.75">
      <c r="B49" s="193" t="s">
        <v>29</v>
      </c>
      <c r="C49" s="146"/>
      <c r="D49" s="203">
        <f>+WP1!D49+WP2!D49+WP3!D49+WP4!D49+WP5!D49+WP6!D49+WP7!D49</f>
        <v>0</v>
      </c>
      <c r="E49" s="208">
        <f>+WP1!E49</f>
        <v>0</v>
      </c>
      <c r="F49" s="203">
        <f>+WP1!F49+WP2!F49+WP3!F49+WP4!F49+WP5!F49+WP6!F49+WP7!F49</f>
        <v>0</v>
      </c>
      <c r="G49" s="205">
        <f t="shared" si="8"/>
        <v>0</v>
      </c>
      <c r="H49" s="572">
        <f>+WP1!H49+WP2!H49+WP3!H49+WP4!H49+WP5!H49+WP6!H49+WP7!H49</f>
        <v>0</v>
      </c>
      <c r="I49" s="164">
        <f t="shared" si="7"/>
        <v>0</v>
      </c>
      <c r="J49" s="290">
        <f t="shared" si="6"/>
        <v>0</v>
      </c>
    </row>
    <row r="50" spans="2:10" ht="12.75">
      <c r="B50" s="193" t="s">
        <v>30</v>
      </c>
      <c r="C50" s="146"/>
      <c r="D50" s="203">
        <f>+WP1!D50+WP2!D50+WP3!D50+WP4!D50+WP5!D50+WP6!D50+WP7!D50</f>
        <v>0</v>
      </c>
      <c r="E50" s="208">
        <f>+WP1!E50</f>
        <v>0</v>
      </c>
      <c r="F50" s="203">
        <f>+WP1!F50+WP2!F50+WP3!F50+WP4!F50+WP5!F50+WP6!F50+WP7!F50</f>
        <v>0</v>
      </c>
      <c r="G50" s="205">
        <f t="shared" si="8"/>
        <v>0</v>
      </c>
      <c r="H50" s="572">
        <f>+WP1!H50+WP2!H50+WP3!H50+WP4!H50+WP5!H50+WP6!H50+WP7!H50</f>
        <v>0</v>
      </c>
      <c r="I50" s="164">
        <f t="shared" si="7"/>
        <v>0</v>
      </c>
      <c r="J50" s="290">
        <f t="shared" si="6"/>
        <v>0</v>
      </c>
    </row>
    <row r="51" spans="2:10" ht="12.75">
      <c r="B51" s="184" t="s">
        <v>31</v>
      </c>
      <c r="C51" s="153"/>
      <c r="D51" s="203">
        <f>+WP1!D51+WP2!D51+WP3!D51+WP4!D51+WP5!D51+WP6!D51+WP7!D51</f>
        <v>0</v>
      </c>
      <c r="E51" s="208">
        <f>+WP1!E51</f>
        <v>0</v>
      </c>
      <c r="F51" s="203">
        <f>+WP1!F51+WP2!F51+WP3!F51+WP4!F51+WP5!F51+WP6!F51+WP7!F51</f>
        <v>0</v>
      </c>
      <c r="G51" s="205">
        <f t="shared" si="8"/>
        <v>0</v>
      </c>
      <c r="H51" s="572">
        <f>+WP1!H51+WP2!H51+WP3!H51+WP4!H51+WP5!H51+WP6!H51+WP7!H51</f>
        <v>0</v>
      </c>
      <c r="I51" s="164">
        <f t="shared" si="7"/>
        <v>0</v>
      </c>
      <c r="J51" s="290">
        <f t="shared" si="6"/>
        <v>0</v>
      </c>
    </row>
    <row r="52" spans="2:10" ht="12.75">
      <c r="B52" s="486" t="s">
        <v>32</v>
      </c>
      <c r="C52" s="487"/>
      <c r="D52" s="478">
        <f>SUM(D40:D51)</f>
        <v>0</v>
      </c>
      <c r="E52" s="479"/>
      <c r="F52" s="478">
        <f>SUM(F40:F51)</f>
        <v>0</v>
      </c>
      <c r="G52" s="480">
        <f>SUM(G40:G51)</f>
        <v>0</v>
      </c>
      <c r="H52" s="481">
        <f>SUM(H40:H51)</f>
        <v>0</v>
      </c>
      <c r="I52" s="482">
        <f>SUM(I40:I51)</f>
        <v>0</v>
      </c>
      <c r="J52" s="483">
        <f>SUM(J40:J51)</f>
        <v>0</v>
      </c>
    </row>
    <row r="53" spans="2:10" ht="15">
      <c r="B53" s="488" t="s">
        <v>33</v>
      </c>
      <c r="C53" s="489"/>
      <c r="D53" s="490"/>
      <c r="E53" s="490"/>
      <c r="F53" s="491"/>
      <c r="G53" s="492">
        <f>+G29+G38+G52</f>
        <v>0</v>
      </c>
      <c r="H53" s="493"/>
      <c r="I53" s="481">
        <f>+I29+I38+I52</f>
        <v>0</v>
      </c>
      <c r="J53" s="483">
        <f>+J29+J38+J52</f>
        <v>0</v>
      </c>
    </row>
    <row r="54" spans="2:10" ht="25.5">
      <c r="B54" s="195" t="s">
        <v>34</v>
      </c>
      <c r="C54" s="165"/>
      <c r="D54" s="173" t="s">
        <v>35</v>
      </c>
      <c r="E54" s="173" t="s">
        <v>36</v>
      </c>
      <c r="F54" s="174" t="s">
        <v>37</v>
      </c>
      <c r="G54" s="172"/>
      <c r="H54" s="272"/>
      <c r="I54" s="175"/>
      <c r="J54" s="292"/>
    </row>
    <row r="55" spans="2:10" ht="12.75">
      <c r="B55" s="182" t="s">
        <v>52</v>
      </c>
      <c r="C55" s="145"/>
      <c r="D55" s="176">
        <f>+G29</f>
        <v>0</v>
      </c>
      <c r="E55" s="176" t="str">
        <f>+WP1!E55</f>
        <v>1. LABOUR</v>
      </c>
      <c r="F55" s="208">
        <f>+WP1!F55</f>
        <v>0</v>
      </c>
      <c r="G55" s="209">
        <f>+D55*F55</f>
        <v>0</v>
      </c>
      <c r="H55" s="272"/>
      <c r="I55" s="177">
        <v>0</v>
      </c>
      <c r="J55" s="194">
        <f>+G55-I55</f>
        <v>0</v>
      </c>
    </row>
    <row r="56" spans="2:10" ht="12.75">
      <c r="B56" s="193" t="s">
        <v>53</v>
      </c>
      <c r="C56" s="146"/>
      <c r="D56" s="176">
        <f>+G29</f>
        <v>0</v>
      </c>
      <c r="E56" s="176">
        <f>+WP1!E56</f>
        <v>0</v>
      </c>
      <c r="F56" s="208">
        <f>+WP1!F56</f>
        <v>0</v>
      </c>
      <c r="G56" s="210">
        <f>+D56*F56</f>
        <v>0</v>
      </c>
      <c r="H56" s="272"/>
      <c r="I56" s="325">
        <f>+(I29*F56)</f>
        <v>0</v>
      </c>
      <c r="J56" s="194">
        <f>+G56-I56</f>
        <v>0</v>
      </c>
    </row>
    <row r="57" spans="2:10" ht="12.75">
      <c r="B57" s="293">
        <v>7</v>
      </c>
      <c r="C57" s="146"/>
      <c r="D57" s="178"/>
      <c r="E57" s="176"/>
      <c r="F57" s="208"/>
      <c r="G57" s="210">
        <f>+D57*F57</f>
        <v>0</v>
      </c>
      <c r="H57" s="272"/>
      <c r="I57" s="325"/>
      <c r="J57" s="194">
        <f>+G57-I57</f>
        <v>0</v>
      </c>
    </row>
    <row r="58" spans="2:10" ht="12.75">
      <c r="B58" s="184"/>
      <c r="C58" s="162" t="s">
        <v>43</v>
      </c>
      <c r="D58" s="179"/>
      <c r="E58" s="179"/>
      <c r="F58" s="211"/>
      <c r="G58" s="212">
        <f>+D58*F58</f>
        <v>0</v>
      </c>
      <c r="H58" s="272"/>
      <c r="I58" s="325"/>
      <c r="J58" s="194">
        <f>+G58-I58</f>
        <v>0</v>
      </c>
    </row>
    <row r="59" spans="2:10" ht="12.75">
      <c r="B59" s="486" t="s">
        <v>44</v>
      </c>
      <c r="C59" s="494"/>
      <c r="D59" s="494"/>
      <c r="E59" s="494"/>
      <c r="F59" s="495"/>
      <c r="G59" s="480">
        <f>+G53+G55+G56+G57</f>
        <v>0</v>
      </c>
      <c r="H59" s="493"/>
      <c r="I59" s="481">
        <f>+I53+I55+I56+I57</f>
        <v>0</v>
      </c>
      <c r="J59" s="483">
        <f>+J53+J55+J56+J57</f>
        <v>0</v>
      </c>
    </row>
    <row r="60" spans="2:10" ht="12.75">
      <c r="B60" s="529">
        <v>9</v>
      </c>
      <c r="C60" s="157"/>
      <c r="D60" s="157"/>
      <c r="E60" s="159"/>
      <c r="F60" s="218"/>
      <c r="G60" s="214">
        <f>+G63*F60</f>
        <v>0</v>
      </c>
      <c r="H60" s="272"/>
      <c r="I60" s="326"/>
      <c r="J60" s="294"/>
    </row>
    <row r="61" spans="2:10" ht="12.75">
      <c r="B61" s="196" t="s">
        <v>45</v>
      </c>
      <c r="C61" s="157"/>
      <c r="D61" s="157"/>
      <c r="E61" s="159" t="s">
        <v>55</v>
      </c>
      <c r="F61" s="218"/>
      <c r="G61" s="217">
        <f>+WP1!G61+WP2!G61+WP3!G61+WP4!G61+WP5!G61+WP6!G61+WP7!G61</f>
        <v>0</v>
      </c>
      <c r="H61" s="272"/>
      <c r="I61" s="670">
        <f>+WP1!I61+WP2!I61+WP3!I61+WP4!I61+WP5!I61+WP6!I61+WP7!I61</f>
        <v>0</v>
      </c>
      <c r="J61" s="295">
        <f>+J59+J60</f>
        <v>0</v>
      </c>
    </row>
    <row r="62" spans="2:10" ht="12.75">
      <c r="B62" s="196" t="s">
        <v>191</v>
      </c>
      <c r="C62" s="157"/>
      <c r="D62" s="157"/>
      <c r="E62" s="157"/>
      <c r="F62" s="218"/>
      <c r="G62" s="203">
        <f>+WP1!G62</f>
        <v>0</v>
      </c>
      <c r="H62" s="272"/>
      <c r="I62" s="327">
        <f>+WP1!I62</f>
        <v>0</v>
      </c>
      <c r="J62" s="295">
        <f>+G62-I62</f>
        <v>0</v>
      </c>
    </row>
    <row r="63" spans="2:10" ht="12.75">
      <c r="B63" s="222" t="s">
        <v>91</v>
      </c>
      <c r="C63" s="223"/>
      <c r="D63" s="223"/>
      <c r="E63" s="223"/>
      <c r="F63" s="224"/>
      <c r="G63" s="271">
        <f>WP8!G67+WP9!G67+WP10!G67+WP11!G67+WP12!G67+WP13!G67+WP14!G67+WP15!G67+WP16!G67</f>
        <v>0</v>
      </c>
      <c r="H63" s="272"/>
      <c r="I63" s="271">
        <f>WP8!I67+WP9!I67+WP10!I67+WP11!I67+WP12!I67+WP13!I67+WP14!I67+WP15!I67+WP16!I67</f>
        <v>0</v>
      </c>
      <c r="J63" s="308">
        <f>+G63-I63</f>
        <v>0</v>
      </c>
    </row>
    <row r="64" spans="2:10" ht="12.75">
      <c r="B64" s="197">
        <v>13</v>
      </c>
      <c r="C64" s="152"/>
      <c r="D64" s="152"/>
      <c r="E64" s="157"/>
      <c r="F64" s="215"/>
      <c r="G64" s="220">
        <f>+E64*F64</f>
        <v>0</v>
      </c>
      <c r="H64" s="272"/>
      <c r="I64" s="180"/>
      <c r="J64" s="294"/>
    </row>
    <row r="65" spans="2:12" ht="12.75">
      <c r="B65" s="196" t="s">
        <v>46</v>
      </c>
      <c r="C65" s="157"/>
      <c r="D65" s="157"/>
      <c r="E65" s="157"/>
      <c r="F65" s="215"/>
      <c r="G65" s="213">
        <f>+G61+G62+G63</f>
        <v>0</v>
      </c>
      <c r="H65" s="272"/>
      <c r="I65" s="518">
        <f>+I61+I62+I63</f>
        <v>0</v>
      </c>
      <c r="J65" s="296">
        <f>+G65-I65</f>
        <v>0</v>
      </c>
      <c r="L65" s="181"/>
    </row>
    <row r="66" spans="2:10" ht="12.75">
      <c r="B66" s="297">
        <v>15</v>
      </c>
      <c r="C66" s="157"/>
      <c r="D66" s="157"/>
      <c r="E66" s="157"/>
      <c r="F66" s="215"/>
      <c r="G66" s="216">
        <v>0</v>
      </c>
      <c r="H66" s="272"/>
      <c r="I66" s="180"/>
      <c r="J66" s="294"/>
    </row>
    <row r="67" spans="2:10" s="108" customFormat="1" ht="13.5" thickBot="1">
      <c r="B67" s="298" t="s">
        <v>49</v>
      </c>
      <c r="C67" s="299"/>
      <c r="D67" s="299"/>
      <c r="E67" s="299"/>
      <c r="F67" s="300"/>
      <c r="G67" s="301">
        <f>+G65-G66</f>
        <v>0</v>
      </c>
      <c r="H67" s="279"/>
      <c r="I67" s="302">
        <f>+I65-I66</f>
        <v>0</v>
      </c>
      <c r="J67" s="303">
        <f>+G67-I67</f>
        <v>0</v>
      </c>
    </row>
    <row r="72" spans="7:10" ht="12.75">
      <c r="G72" s="181"/>
      <c r="H72" s="181"/>
      <c r="I72" s="181"/>
      <c r="J72" s="181"/>
    </row>
  </sheetData>
  <sheetProtection password="CC7E" sheet="1"/>
  <mergeCells count="3">
    <mergeCell ref="G6:J6"/>
    <mergeCell ref="G7:J7"/>
    <mergeCell ref="E9:J10"/>
  </mergeCells>
  <printOptions horizontalCentered="1" verticalCentered="1"/>
  <pageMargins left="0.3" right="0" top="0.14" bottom="0" header="0" footer="0"/>
  <pageSetup fitToHeight="1" fitToWidth="1" horizontalDpi="150" verticalDpi="150" orientation="portrait" paperSize="9" scale="84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2:Q19"/>
  <sheetViews>
    <sheetView zoomScale="75" zoomScaleNormal="75" zoomScalePageLayoutView="0" workbookViewId="0" topLeftCell="E1">
      <selection activeCell="N3" sqref="N3"/>
    </sheetView>
  </sheetViews>
  <sheetFormatPr defaultColWidth="9.140625" defaultRowHeight="12.75"/>
  <cols>
    <col min="1" max="1" width="3.28125" style="309" customWidth="1"/>
    <col min="2" max="2" width="11.00390625" style="309" customWidth="1"/>
    <col min="3" max="3" width="74.140625" style="309" customWidth="1"/>
    <col min="4" max="4" width="31.8515625" style="309" customWidth="1"/>
    <col min="5" max="5" width="14.140625" style="309" customWidth="1"/>
    <col min="6" max="6" width="16.140625" style="309" customWidth="1"/>
    <col min="7" max="7" width="22.00390625" style="309" customWidth="1"/>
    <col min="8" max="8" width="15.421875" style="309" customWidth="1"/>
    <col min="9" max="9" width="21.28125" style="309" hidden="1" customWidth="1"/>
    <col min="10" max="10" width="15.8515625" style="309" customWidth="1"/>
    <col min="11" max="11" width="15.7109375" style="309" customWidth="1"/>
    <col min="12" max="12" width="15.8515625" style="309" customWidth="1"/>
    <col min="13" max="13" width="14.57421875" style="309" customWidth="1"/>
    <col min="14" max="14" width="11.8515625" style="309" customWidth="1"/>
    <col min="15" max="15" width="19.00390625" style="309" hidden="1" customWidth="1"/>
    <col min="16" max="16" width="5.00390625" style="309" hidden="1" customWidth="1"/>
    <col min="17" max="17" width="28.421875" style="309" hidden="1" customWidth="1"/>
    <col min="18" max="16384" width="9.140625" style="309" customWidth="1"/>
  </cols>
  <sheetData>
    <row r="1" ht="15.75" thickBot="1"/>
    <row r="2" spans="2:17" ht="54" customHeight="1" thickBot="1">
      <c r="B2" s="581" t="s">
        <v>86</v>
      </c>
      <c r="C2" s="581" t="s">
        <v>104</v>
      </c>
      <c r="D2" s="581" t="s">
        <v>87</v>
      </c>
      <c r="E2" s="581" t="s">
        <v>192</v>
      </c>
      <c r="F2" s="581" t="s">
        <v>206</v>
      </c>
      <c r="G2" s="590" t="s">
        <v>207</v>
      </c>
      <c r="H2" s="591" t="s">
        <v>90</v>
      </c>
      <c r="I2" s="591" t="s">
        <v>97</v>
      </c>
      <c r="J2" s="581" t="s">
        <v>98</v>
      </c>
      <c r="K2" s="581" t="s">
        <v>99</v>
      </c>
      <c r="L2" s="581" t="s">
        <v>100</v>
      </c>
      <c r="M2" s="581" t="s">
        <v>101</v>
      </c>
      <c r="N2" s="592" t="s">
        <v>95</v>
      </c>
      <c r="O2" s="536" t="s">
        <v>102</v>
      </c>
      <c r="P2" s="274" t="s">
        <v>94</v>
      </c>
      <c r="Q2" s="310" t="s">
        <v>103</v>
      </c>
    </row>
    <row r="3" spans="2:17" ht="16.5" thickBot="1">
      <c r="B3" s="673" t="s">
        <v>116</v>
      </c>
      <c r="C3" s="579">
        <f>+WP1!$E$9</f>
        <v>0</v>
      </c>
      <c r="D3" s="502">
        <f>+WP2!$G$5</f>
        <v>0</v>
      </c>
      <c r="E3" s="319">
        <f>+WP1!$E$29</f>
        <v>0</v>
      </c>
      <c r="F3" s="515">
        <f>+WP1!$J$67</f>
        <v>0</v>
      </c>
      <c r="G3" s="543">
        <f>+WP1!$I$67</f>
        <v>0</v>
      </c>
      <c r="H3" s="311">
        <f>+F3+G3</f>
        <v>0</v>
      </c>
      <c r="I3" s="312">
        <f>ROUND(WP1!$G$67,0)</f>
        <v>0</v>
      </c>
      <c r="J3" s="501">
        <v>5</v>
      </c>
      <c r="K3" s="500">
        <v>10</v>
      </c>
      <c r="L3" s="500">
        <v>7</v>
      </c>
      <c r="M3" s="500">
        <v>13</v>
      </c>
      <c r="N3" s="321">
        <f aca="true" t="shared" si="0" ref="N3:N18">IF(OR(J3="",K3="",L3="",M3=""),"--",($M3-$K3)*12+($L3-$J3+1))</f>
        <v>39</v>
      </c>
      <c r="O3" s="320" t="s">
        <v>96</v>
      </c>
      <c r="P3" s="313"/>
      <c r="Q3" s="275"/>
    </row>
    <row r="4" spans="2:17" ht="16.5" thickBot="1">
      <c r="B4" s="674" t="s">
        <v>115</v>
      </c>
      <c r="C4" s="578">
        <f>+WP2!$E$9</f>
        <v>0</v>
      </c>
      <c r="D4" s="509">
        <f>+WP2!$G$5</f>
        <v>0</v>
      </c>
      <c r="E4" s="510">
        <f>+WP2!$E$29</f>
        <v>0</v>
      </c>
      <c r="F4" s="516">
        <f>+WP2!$J$67</f>
        <v>0</v>
      </c>
      <c r="G4" s="544">
        <f>+WP2!$I$67</f>
        <v>0</v>
      </c>
      <c r="H4" s="511">
        <f>+F4+G4</f>
        <v>0</v>
      </c>
      <c r="I4" s="314">
        <f>ROUND(WP2!$G$67,0)</f>
        <v>0</v>
      </c>
      <c r="J4" s="512"/>
      <c r="K4" s="513"/>
      <c r="L4" s="513"/>
      <c r="M4" s="513"/>
      <c r="N4" s="322" t="str">
        <f t="shared" si="0"/>
        <v>--</v>
      </c>
      <c r="O4" s="320"/>
      <c r="P4" s="313">
        <v>1</v>
      </c>
      <c r="Q4" s="275"/>
    </row>
    <row r="5" spans="2:17" ht="16.5" thickBot="1">
      <c r="B5" s="674" t="s">
        <v>114</v>
      </c>
      <c r="C5" s="578">
        <f>+WP3!$E$9</f>
        <v>0</v>
      </c>
      <c r="D5" s="509">
        <f>+WP3!$G$5</f>
        <v>0</v>
      </c>
      <c r="E5" s="510">
        <f>+WP3!$E$29</f>
        <v>0</v>
      </c>
      <c r="F5" s="516">
        <f>+WP3!$J$67</f>
        <v>0</v>
      </c>
      <c r="G5" s="544">
        <f>+WP3!$I$67</f>
        <v>0</v>
      </c>
      <c r="H5" s="511">
        <f>+F5+G5</f>
        <v>0</v>
      </c>
      <c r="I5" s="314">
        <f>ROUND(WP3!$G$67,0)</f>
        <v>0</v>
      </c>
      <c r="J5" s="512"/>
      <c r="K5" s="513"/>
      <c r="L5" s="513"/>
      <c r="M5" s="513"/>
      <c r="N5" s="322" t="str">
        <f t="shared" si="0"/>
        <v>--</v>
      </c>
      <c r="O5" s="320"/>
      <c r="P5" s="313">
        <v>2</v>
      </c>
      <c r="Q5" s="275" t="s">
        <v>84</v>
      </c>
    </row>
    <row r="6" spans="2:17" ht="15.75">
      <c r="B6" s="674" t="s">
        <v>117</v>
      </c>
      <c r="C6" s="578">
        <f>+WP4!$E$9</f>
        <v>0</v>
      </c>
      <c r="D6" s="509">
        <f>+WP4!$G$5</f>
        <v>0</v>
      </c>
      <c r="E6" s="510">
        <f>+WP4!$E$29</f>
        <v>0</v>
      </c>
      <c r="F6" s="516">
        <f>+WP4!$J$67</f>
        <v>0</v>
      </c>
      <c r="G6" s="544">
        <f>+WP4!$I$67</f>
        <v>0</v>
      </c>
      <c r="H6" s="511">
        <f>+F6+G6</f>
        <v>0</v>
      </c>
      <c r="I6" s="314">
        <f>ROUND(WP4!$G$67,0)</f>
        <v>0</v>
      </c>
      <c r="J6" s="512"/>
      <c r="K6" s="513"/>
      <c r="L6" s="513"/>
      <c r="M6" s="513"/>
      <c r="N6" s="322" t="str">
        <f t="shared" si="0"/>
        <v>--</v>
      </c>
      <c r="O6" s="320"/>
      <c r="P6" s="313">
        <v>3</v>
      </c>
      <c r="Q6" s="275" t="s">
        <v>85</v>
      </c>
    </row>
    <row r="7" spans="2:17" ht="15.75">
      <c r="B7" s="674" t="s">
        <v>118</v>
      </c>
      <c r="C7" s="578">
        <f>+WP5!$E$9</f>
        <v>0</v>
      </c>
      <c r="D7" s="628">
        <f>+WP5!$G$5</f>
        <v>0</v>
      </c>
      <c r="E7" s="510">
        <f>+WP5!$E$29</f>
        <v>0</v>
      </c>
      <c r="F7" s="516">
        <f>+WP5!$J$67</f>
        <v>0</v>
      </c>
      <c r="G7" s="544">
        <f>+WP5!$I$67</f>
        <v>0</v>
      </c>
      <c r="H7" s="511">
        <f aca="true" t="shared" si="1" ref="H7:H18">+F7+G7</f>
        <v>0</v>
      </c>
      <c r="I7" s="314"/>
      <c r="J7" s="512"/>
      <c r="K7" s="513"/>
      <c r="L7" s="513"/>
      <c r="M7" s="513"/>
      <c r="N7" s="322" t="str">
        <f t="shared" si="0"/>
        <v>--</v>
      </c>
      <c r="O7" s="588"/>
      <c r="P7" s="315"/>
      <c r="Q7" s="589"/>
    </row>
    <row r="8" spans="2:17" ht="15.75">
      <c r="B8" s="674" t="s">
        <v>119</v>
      </c>
      <c r="C8" s="578">
        <f>+WP6!E9</f>
        <v>0</v>
      </c>
      <c r="D8" s="629">
        <f>+WP6!$G$5</f>
        <v>0</v>
      </c>
      <c r="E8" s="510">
        <f>+WP6!$E$29</f>
        <v>0</v>
      </c>
      <c r="F8" s="516">
        <f>+WP6!$J$67</f>
        <v>0</v>
      </c>
      <c r="G8" s="544">
        <f>+WP6!$I$67</f>
        <v>0</v>
      </c>
      <c r="H8" s="511">
        <f t="shared" si="1"/>
        <v>0</v>
      </c>
      <c r="I8" s="314"/>
      <c r="J8" s="512"/>
      <c r="K8" s="513"/>
      <c r="L8" s="513"/>
      <c r="M8" s="513"/>
      <c r="N8" s="322" t="str">
        <f t="shared" si="0"/>
        <v>--</v>
      </c>
      <c r="O8" s="588"/>
      <c r="P8" s="315"/>
      <c r="Q8" s="589"/>
    </row>
    <row r="9" spans="2:17" ht="15.75">
      <c r="B9" s="674" t="s">
        <v>120</v>
      </c>
      <c r="C9" s="578">
        <f>+WP7!E9</f>
        <v>0</v>
      </c>
      <c r="D9" s="671">
        <f>+WP7!G5</f>
        <v>0</v>
      </c>
      <c r="E9" s="510">
        <f>+WP7!$E$29</f>
        <v>0</v>
      </c>
      <c r="F9" s="516">
        <f>+WP7!$J$67</f>
        <v>0</v>
      </c>
      <c r="G9" s="544">
        <f>+WP7!$I$67</f>
        <v>0</v>
      </c>
      <c r="H9" s="511">
        <f>+F9+G9</f>
        <v>0</v>
      </c>
      <c r="I9" s="314"/>
      <c r="J9" s="512"/>
      <c r="K9" s="513"/>
      <c r="L9" s="513"/>
      <c r="M9" s="513"/>
      <c r="N9" s="322"/>
      <c r="O9" s="588"/>
      <c r="P9" s="315"/>
      <c r="Q9" s="589"/>
    </row>
    <row r="10" spans="2:17" s="522" customFormat="1" ht="15.75">
      <c r="B10" s="674" t="s">
        <v>215</v>
      </c>
      <c r="C10" s="578">
        <f>+WP8!E9</f>
        <v>0</v>
      </c>
      <c r="D10" s="573">
        <f>+WP8!$G$5</f>
        <v>0</v>
      </c>
      <c r="E10" s="574">
        <f>+WP8!$E$29</f>
        <v>0</v>
      </c>
      <c r="F10" s="574">
        <f>+WP8!$J$67</f>
        <v>0</v>
      </c>
      <c r="G10" s="545">
        <f>+WP8!$I$67</f>
        <v>0</v>
      </c>
      <c r="H10" s="511">
        <f t="shared" si="1"/>
        <v>0</v>
      </c>
      <c r="I10" s="575" t="e">
        <f>ROUND(#REF!,0)</f>
        <v>#REF!</v>
      </c>
      <c r="J10" s="576"/>
      <c r="K10" s="576"/>
      <c r="L10" s="576"/>
      <c r="M10" s="576"/>
      <c r="N10" s="322" t="str">
        <f t="shared" si="0"/>
        <v>--</v>
      </c>
      <c r="O10" s="519"/>
      <c r="P10" s="520"/>
      <c r="Q10" s="521"/>
    </row>
    <row r="11" spans="2:17" s="522" customFormat="1" ht="15.75">
      <c r="B11" s="674" t="s">
        <v>216</v>
      </c>
      <c r="C11" s="578">
        <f>+WP9!$E$9</f>
        <v>0</v>
      </c>
      <c r="D11" s="573">
        <f>+WP9!$G$5</f>
        <v>0</v>
      </c>
      <c r="E11" s="574">
        <f>+WP9!$E$29</f>
        <v>0</v>
      </c>
      <c r="F11" s="574">
        <f>+WP9!$J$67</f>
        <v>0</v>
      </c>
      <c r="G11" s="545">
        <f>+WP9!$I$67</f>
        <v>0</v>
      </c>
      <c r="H11" s="511">
        <f t="shared" si="1"/>
        <v>0</v>
      </c>
      <c r="I11" s="575">
        <f>ROUND(WP8!$G$67,0)</f>
        <v>0</v>
      </c>
      <c r="J11" s="576"/>
      <c r="K11" s="576"/>
      <c r="L11" s="576"/>
      <c r="M11" s="576"/>
      <c r="N11" s="322" t="str">
        <f t="shared" si="0"/>
        <v>--</v>
      </c>
      <c r="O11" s="519"/>
      <c r="P11" s="520"/>
      <c r="Q11" s="521"/>
    </row>
    <row r="12" spans="2:17" s="522" customFormat="1" ht="15.75">
      <c r="B12" s="674" t="s">
        <v>217</v>
      </c>
      <c r="C12" s="578">
        <f>+WP10!$E$9</f>
        <v>0</v>
      </c>
      <c r="D12" s="573">
        <f>+WP10!$G$5</f>
        <v>0</v>
      </c>
      <c r="E12" s="574">
        <f>+WP10!$E$29</f>
        <v>0</v>
      </c>
      <c r="F12" s="574">
        <f>+WP10!$J$67</f>
        <v>0</v>
      </c>
      <c r="G12" s="545">
        <f>+WP10!$I$67</f>
        <v>0</v>
      </c>
      <c r="H12" s="511">
        <f t="shared" si="1"/>
        <v>0</v>
      </c>
      <c r="I12" s="575">
        <f>ROUND(WP9!$G$67,0)</f>
        <v>0</v>
      </c>
      <c r="J12" s="576"/>
      <c r="K12" s="576"/>
      <c r="L12" s="576"/>
      <c r="M12" s="576"/>
      <c r="N12" s="322" t="str">
        <f t="shared" si="0"/>
        <v>--</v>
      </c>
      <c r="O12" s="519"/>
      <c r="P12" s="520"/>
      <c r="Q12" s="521"/>
    </row>
    <row r="13" spans="2:17" s="522" customFormat="1" ht="15.75">
      <c r="B13" s="674" t="s">
        <v>218</v>
      </c>
      <c r="C13" s="578">
        <f>+WP11!$E$9</f>
        <v>0</v>
      </c>
      <c r="D13" s="573">
        <f>+WP11!$G$5</f>
        <v>0</v>
      </c>
      <c r="E13" s="574">
        <f>+WP11!$E$29</f>
        <v>0</v>
      </c>
      <c r="F13" s="574">
        <f>+WP11!$J$67</f>
        <v>0</v>
      </c>
      <c r="G13" s="545">
        <f>+WP11!$I$67</f>
        <v>0</v>
      </c>
      <c r="H13" s="511">
        <f t="shared" si="1"/>
        <v>0</v>
      </c>
      <c r="I13" s="575">
        <f>ROUND(WP9!$G$67,0)</f>
        <v>0</v>
      </c>
      <c r="J13" s="576"/>
      <c r="K13" s="576"/>
      <c r="L13" s="576"/>
      <c r="M13" s="576"/>
      <c r="N13" s="322" t="str">
        <f t="shared" si="0"/>
        <v>--</v>
      </c>
      <c r="O13" s="519"/>
      <c r="P13" s="520"/>
      <c r="Q13" s="521"/>
    </row>
    <row r="14" spans="2:17" s="522" customFormat="1" ht="15.75">
      <c r="B14" s="674" t="s">
        <v>219</v>
      </c>
      <c r="C14" s="578">
        <f>+WP12!$E$9</f>
        <v>0</v>
      </c>
      <c r="D14" s="573">
        <f>+WP12!$G$5</f>
        <v>0</v>
      </c>
      <c r="E14" s="574">
        <f>+WP12!$E$29</f>
        <v>0</v>
      </c>
      <c r="F14" s="574">
        <f>+WP12!$J$67</f>
        <v>0</v>
      </c>
      <c r="G14" s="545">
        <f>+WP12!$I$67</f>
        <v>0</v>
      </c>
      <c r="H14" s="511">
        <f t="shared" si="1"/>
        <v>0</v>
      </c>
      <c r="I14" s="575">
        <f>ROUND(WP9!$G$67,0)</f>
        <v>0</v>
      </c>
      <c r="J14" s="576"/>
      <c r="K14" s="576"/>
      <c r="L14" s="576"/>
      <c r="M14" s="576"/>
      <c r="N14" s="322" t="str">
        <f t="shared" si="0"/>
        <v>--</v>
      </c>
      <c r="O14" s="519"/>
      <c r="P14" s="520"/>
      <c r="Q14" s="521"/>
    </row>
    <row r="15" spans="2:17" s="522" customFormat="1" ht="15.75">
      <c r="B15" s="674" t="s">
        <v>220</v>
      </c>
      <c r="C15" s="578">
        <f>+WP13!$E$9</f>
        <v>0</v>
      </c>
      <c r="D15" s="573">
        <f>+WP13!$G$5</f>
        <v>0</v>
      </c>
      <c r="E15" s="574">
        <f>+WP13!$E$29</f>
        <v>0</v>
      </c>
      <c r="F15" s="574">
        <f>+WP13!$J$67</f>
        <v>0</v>
      </c>
      <c r="G15" s="545">
        <f>+WP13!$I$67</f>
        <v>0</v>
      </c>
      <c r="H15" s="511">
        <f t="shared" si="1"/>
        <v>0</v>
      </c>
      <c r="I15" s="575">
        <f>ROUND(WP9!$G$67,0)</f>
        <v>0</v>
      </c>
      <c r="J15" s="576"/>
      <c r="K15" s="576"/>
      <c r="L15" s="576"/>
      <c r="M15" s="576"/>
      <c r="N15" s="322" t="str">
        <f t="shared" si="0"/>
        <v>--</v>
      </c>
      <c r="O15" s="519"/>
      <c r="P15" s="520"/>
      <c r="Q15" s="521"/>
    </row>
    <row r="16" spans="2:17" s="522" customFormat="1" ht="15.75">
      <c r="B16" s="674" t="s">
        <v>221</v>
      </c>
      <c r="C16" s="578">
        <f>+WP14!$E$9</f>
        <v>0</v>
      </c>
      <c r="D16" s="573">
        <f>+WP14!$G$5</f>
        <v>0</v>
      </c>
      <c r="E16" s="574">
        <f>+WP14!$E$29</f>
        <v>0</v>
      </c>
      <c r="F16" s="574">
        <f>+WP14!$J$67</f>
        <v>0</v>
      </c>
      <c r="G16" s="545">
        <f>+WP14!$I$67</f>
        <v>0</v>
      </c>
      <c r="H16" s="511">
        <f t="shared" si="1"/>
        <v>0</v>
      </c>
      <c r="I16" s="575">
        <f>ROUND(WP9!$G$67,0)</f>
        <v>0</v>
      </c>
      <c r="J16" s="576"/>
      <c r="K16" s="576"/>
      <c r="L16" s="576"/>
      <c r="M16" s="576"/>
      <c r="N16" s="322" t="str">
        <f t="shared" si="0"/>
        <v>--</v>
      </c>
      <c r="O16" s="519"/>
      <c r="P16" s="520"/>
      <c r="Q16" s="521"/>
    </row>
    <row r="17" spans="2:17" s="522" customFormat="1" ht="15.75">
      <c r="B17" s="674" t="s">
        <v>222</v>
      </c>
      <c r="C17" s="578">
        <f>+WP15!$E$9</f>
        <v>0</v>
      </c>
      <c r="D17" s="573">
        <f>+WP15!$G$5</f>
        <v>0</v>
      </c>
      <c r="E17" s="574">
        <f>+WP15!$E$29</f>
        <v>0</v>
      </c>
      <c r="F17" s="574">
        <f>+WP15!$J$67</f>
        <v>0</v>
      </c>
      <c r="G17" s="545">
        <f>+WP15!$I$67</f>
        <v>0</v>
      </c>
      <c r="H17" s="511">
        <f t="shared" si="1"/>
        <v>0</v>
      </c>
      <c r="I17" s="575">
        <f>ROUND(WP9!$G$67,0)</f>
        <v>0</v>
      </c>
      <c r="J17" s="576"/>
      <c r="K17" s="576"/>
      <c r="L17" s="576"/>
      <c r="M17" s="576"/>
      <c r="N17" s="322" t="str">
        <f t="shared" si="0"/>
        <v>--</v>
      </c>
      <c r="O17" s="519"/>
      <c r="P17" s="520"/>
      <c r="Q17" s="521"/>
    </row>
    <row r="18" spans="2:17" s="522" customFormat="1" ht="16.5" thickBot="1">
      <c r="B18" s="675" t="s">
        <v>237</v>
      </c>
      <c r="C18" s="580">
        <f>+WP16!E9</f>
        <v>0</v>
      </c>
      <c r="D18" s="594">
        <f>+WP16!G5</f>
        <v>0</v>
      </c>
      <c r="E18" s="595">
        <f>+WP16!$E$29</f>
        <v>0</v>
      </c>
      <c r="F18" s="595">
        <f>+WP16!$J$67</f>
        <v>0</v>
      </c>
      <c r="G18" s="546">
        <f>+WP16!$I$67</f>
        <v>0</v>
      </c>
      <c r="H18" s="599">
        <f t="shared" si="1"/>
        <v>0</v>
      </c>
      <c r="I18" s="596"/>
      <c r="J18" s="597"/>
      <c r="K18" s="597"/>
      <c r="L18" s="597"/>
      <c r="M18" s="597"/>
      <c r="N18" s="598" t="str">
        <f t="shared" si="0"/>
        <v>--</v>
      </c>
      <c r="O18" s="519"/>
      <c r="P18" s="520"/>
      <c r="Q18" s="521"/>
    </row>
    <row r="19" spans="3:17" s="315" customFormat="1" ht="23.25" customHeight="1" thickBot="1">
      <c r="C19" s="316"/>
      <c r="D19" s="317" t="s">
        <v>71</v>
      </c>
      <c r="E19" s="318">
        <f>SUM(E3:E18)</f>
        <v>0</v>
      </c>
      <c r="F19" s="318">
        <f>SUM(F3:F18)</f>
        <v>0</v>
      </c>
      <c r="G19" s="547">
        <f>SUM(G3:G18)</f>
        <v>0</v>
      </c>
      <c r="H19" s="318">
        <f>SUM(H3:H18)</f>
        <v>0</v>
      </c>
      <c r="I19" s="318" t="e">
        <f>SUM(I3:I18)</f>
        <v>#REF!</v>
      </c>
      <c r="J19" s="309"/>
      <c r="K19" s="309"/>
      <c r="L19" s="309"/>
      <c r="M19" s="309"/>
      <c r="N19" s="309"/>
      <c r="O19" s="309"/>
      <c r="P19" s="309"/>
      <c r="Q19" s="309"/>
    </row>
    <row r="20" ht="15.75" customHeight="1"/>
  </sheetData>
  <sheetProtection password="CC7E" sheet="1"/>
  <hyperlinks>
    <hyperlink ref="B3" location="WP1!A1" display="WP1"/>
    <hyperlink ref="B4" location="WP2!A1" display="WP2"/>
    <hyperlink ref="B5" location="WP3!A1" display="WP3"/>
    <hyperlink ref="B6" location="WP4!A1" display="WP4"/>
    <hyperlink ref="B7" location="WP5!A1" display="WP5"/>
    <hyperlink ref="B8" location="WP6!A1" display="WP6"/>
    <hyperlink ref="B9" location="WP7!A1" display="WP7"/>
    <hyperlink ref="B10" location="WP8!A1" display="WP8"/>
    <hyperlink ref="B11" location="WP9!A1" display="WP9"/>
    <hyperlink ref="B12" location="WP10!A1" display="WP10"/>
    <hyperlink ref="B13" location="WP11!A1" display="WP11"/>
    <hyperlink ref="B14" location="WP12!A1" display="WP12"/>
    <hyperlink ref="B15" location="WP13!A1" display="WP13"/>
    <hyperlink ref="B16" location="WP14!A1" display="WP14"/>
    <hyperlink ref="B17" location="WP15!A1" display="WP15"/>
    <hyperlink ref="B18" location="WP16!A1" display="WP16"/>
  </hyperlinks>
  <printOptions horizontalCentered="1"/>
  <pageMargins left="0.31" right="0.2362204724409449" top="0.55" bottom="0.41" header="0.35" footer="0.26"/>
  <pageSetup fitToHeight="1" fitToWidth="1" horizontalDpi="1200" verticalDpi="1200" orientation="landscape" paperSize="9" scale="63" r:id="rId1"/>
  <headerFooter alignWithMargins="0">
    <oddHeader>&amp;C&amp;12&amp;A</oddHeader>
    <oddFooter>&amp;CPagina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I19"/>
  <sheetViews>
    <sheetView zoomScale="80" zoomScaleNormal="80" zoomScalePageLayoutView="0" workbookViewId="0" topLeftCell="A1">
      <selection activeCell="B10" sqref="B10"/>
    </sheetView>
  </sheetViews>
  <sheetFormatPr defaultColWidth="9.140625" defaultRowHeight="12.75"/>
  <cols>
    <col min="1" max="1" width="4.28125" style="0" customWidth="1"/>
    <col min="2" max="2" width="12.57421875" style="0" customWidth="1"/>
    <col min="3" max="3" width="54.57421875" style="0" customWidth="1"/>
    <col min="4" max="4" width="36.57421875" style="0" customWidth="1"/>
    <col min="5" max="5" width="18.00390625" style="0" customWidth="1"/>
    <col min="6" max="6" width="19.57421875" style="0" customWidth="1"/>
    <col min="7" max="7" width="20.140625" style="0" customWidth="1"/>
    <col min="8" max="8" width="19.8515625" style="0" customWidth="1"/>
    <col min="9" max="9" width="12.7109375" style="0" customWidth="1"/>
  </cols>
  <sheetData>
    <row r="1" ht="13.5" thickBot="1"/>
    <row r="2" spans="2:9" ht="48" thickBot="1">
      <c r="B2" s="581" t="s">
        <v>86</v>
      </c>
      <c r="C2" s="582" t="s">
        <v>104</v>
      </c>
      <c r="D2" s="582" t="s">
        <v>87</v>
      </c>
      <c r="E2" s="581" t="s">
        <v>206</v>
      </c>
      <c r="F2" s="583" t="s">
        <v>208</v>
      </c>
      <c r="G2" s="583" t="s">
        <v>209</v>
      </c>
      <c r="H2" s="583" t="s">
        <v>210</v>
      </c>
      <c r="I2" s="548" t="s">
        <v>198</v>
      </c>
    </row>
    <row r="3" spans="2:9" ht="15.75">
      <c r="B3" s="410" t="str">
        <f>+WP1!$E$11</f>
        <v>WP1</v>
      </c>
      <c r="C3" s="579">
        <f>+WP1!$E$9</f>
        <v>0</v>
      </c>
      <c r="D3" s="502">
        <f>+WP2!$G$5</f>
        <v>0</v>
      </c>
      <c r="E3" s="515">
        <f>+WP1!$J$67</f>
        <v>0</v>
      </c>
      <c r="F3" s="584">
        <v>0</v>
      </c>
      <c r="G3" s="523">
        <v>0</v>
      </c>
      <c r="H3" s="534">
        <v>0</v>
      </c>
      <c r="I3" s="569">
        <f>+E3-F3-G3-H3</f>
        <v>0</v>
      </c>
    </row>
    <row r="4" spans="2:9" ht="15.75">
      <c r="B4" s="514" t="str">
        <f>+WP2!$E$11</f>
        <v>WP2</v>
      </c>
      <c r="C4" s="578">
        <f>+WP2!$E$9</f>
        <v>0</v>
      </c>
      <c r="D4" s="509">
        <f>+WP2!$G$5</f>
        <v>0</v>
      </c>
      <c r="E4" s="516">
        <f>+WP2!$J$67</f>
        <v>0</v>
      </c>
      <c r="F4" s="585">
        <v>0</v>
      </c>
      <c r="G4" s="524">
        <v>0</v>
      </c>
      <c r="H4" s="535">
        <v>0</v>
      </c>
      <c r="I4" s="570">
        <f aca="true" t="shared" si="0" ref="I4:I18">+E4-F4-G4-H4</f>
        <v>0</v>
      </c>
    </row>
    <row r="5" spans="2:9" s="541" customFormat="1" ht="15.75">
      <c r="B5" s="514" t="str">
        <f>+WP3!$E$11</f>
        <v>WP3</v>
      </c>
      <c r="C5" s="578">
        <f>+WP3!$E$9</f>
        <v>0</v>
      </c>
      <c r="D5" s="509">
        <f>+WP3!$G$5</f>
        <v>0</v>
      </c>
      <c r="E5" s="516">
        <f>+WP3!$J$67</f>
        <v>0</v>
      </c>
      <c r="F5" s="585">
        <v>0</v>
      </c>
      <c r="G5" s="524">
        <v>0</v>
      </c>
      <c r="H5" s="535">
        <v>0</v>
      </c>
      <c r="I5" s="570">
        <f t="shared" si="0"/>
        <v>0</v>
      </c>
    </row>
    <row r="6" spans="2:9" s="542" customFormat="1" ht="15.75">
      <c r="B6" s="514" t="str">
        <f>+WP4!$E$11</f>
        <v>WP4</v>
      </c>
      <c r="C6" s="578">
        <f>+WP4!$E$9</f>
        <v>0</v>
      </c>
      <c r="D6" s="509">
        <f>+WP4!$G$5</f>
        <v>0</v>
      </c>
      <c r="E6" s="516">
        <f>+WP4!$J$67</f>
        <v>0</v>
      </c>
      <c r="F6" s="585">
        <v>0</v>
      </c>
      <c r="G6" s="524">
        <v>0</v>
      </c>
      <c r="H6" s="535">
        <v>0</v>
      </c>
      <c r="I6" s="570">
        <f t="shared" si="0"/>
        <v>0</v>
      </c>
    </row>
    <row r="7" spans="2:9" ht="15.75">
      <c r="B7" s="514" t="str">
        <f>+WP5!E11</f>
        <v>WP5</v>
      </c>
      <c r="C7" s="578">
        <f>+WP5!$E$9</f>
        <v>0</v>
      </c>
      <c r="D7" s="628">
        <f>+WP5!$G$5</f>
        <v>0</v>
      </c>
      <c r="E7" s="516">
        <f>+WP5!$J$67</f>
        <v>0</v>
      </c>
      <c r="F7" s="585">
        <v>0</v>
      </c>
      <c r="G7" s="524">
        <v>0</v>
      </c>
      <c r="H7" s="535">
        <v>0</v>
      </c>
      <c r="I7" s="570">
        <f t="shared" si="0"/>
        <v>0</v>
      </c>
    </row>
    <row r="8" spans="2:9" s="540" customFormat="1" ht="15.75">
      <c r="B8" s="514" t="str">
        <f>+WP6!E11</f>
        <v>WP6</v>
      </c>
      <c r="C8" s="578">
        <f>+WP6!$E$9</f>
        <v>0</v>
      </c>
      <c r="D8" s="629">
        <f>+WP6!$G$5</f>
        <v>0</v>
      </c>
      <c r="E8" s="516">
        <f>+WP6!$J$67</f>
        <v>0</v>
      </c>
      <c r="F8" s="585">
        <v>0</v>
      </c>
      <c r="G8" s="524">
        <v>0</v>
      </c>
      <c r="H8" s="535">
        <v>0</v>
      </c>
      <c r="I8" s="570">
        <f t="shared" si="0"/>
        <v>0</v>
      </c>
    </row>
    <row r="9" spans="2:9" s="540" customFormat="1" ht="15.75">
      <c r="B9" s="514" t="str">
        <f>+WP7!E11</f>
        <v>WP7</v>
      </c>
      <c r="C9" s="578">
        <f>+WP7!$E$9</f>
        <v>0</v>
      </c>
      <c r="D9" s="671">
        <f>+WP7!G5</f>
        <v>0</v>
      </c>
      <c r="E9" s="516">
        <f>+WP7!$J$67</f>
        <v>0</v>
      </c>
      <c r="F9" s="585">
        <v>0</v>
      </c>
      <c r="G9" s="524">
        <v>0</v>
      </c>
      <c r="H9" s="535">
        <v>0</v>
      </c>
      <c r="I9" s="570">
        <f t="shared" si="0"/>
        <v>0</v>
      </c>
    </row>
    <row r="10" spans="2:9" s="540" customFormat="1" ht="15">
      <c r="B10" s="577" t="str">
        <f>+WP8!E11</f>
        <v>WP8</v>
      </c>
      <c r="C10" s="578">
        <f>+WP8!E9</f>
        <v>0</v>
      </c>
      <c r="D10" s="573">
        <f>+WP8!G5</f>
        <v>0</v>
      </c>
      <c r="E10" s="574">
        <f>+WP8!$J$67</f>
        <v>0</v>
      </c>
      <c r="F10" s="585">
        <v>0</v>
      </c>
      <c r="G10" s="524">
        <v>0</v>
      </c>
      <c r="H10" s="535">
        <v>0</v>
      </c>
      <c r="I10" s="570">
        <f t="shared" si="0"/>
        <v>0</v>
      </c>
    </row>
    <row r="11" spans="2:9" s="540" customFormat="1" ht="15">
      <c r="B11" s="577" t="str">
        <f>+WP9!E11</f>
        <v>WP9</v>
      </c>
      <c r="C11" s="578">
        <f>+WP9!$E$9</f>
        <v>0</v>
      </c>
      <c r="D11" s="573">
        <f>+WP9!$G$5</f>
        <v>0</v>
      </c>
      <c r="E11" s="574">
        <f>+WP9!$J$67</f>
        <v>0</v>
      </c>
      <c r="F11" s="585">
        <v>0</v>
      </c>
      <c r="G11" s="524">
        <v>0</v>
      </c>
      <c r="H11" s="535">
        <v>0</v>
      </c>
      <c r="I11" s="570">
        <f t="shared" si="0"/>
        <v>0</v>
      </c>
    </row>
    <row r="12" spans="2:9" s="540" customFormat="1" ht="15">
      <c r="B12" s="577" t="str">
        <f>+WP10!E11</f>
        <v>WP10</v>
      </c>
      <c r="C12" s="578">
        <f>+WP10!$E$9</f>
        <v>0</v>
      </c>
      <c r="D12" s="573">
        <f>+WP10!$G$5</f>
        <v>0</v>
      </c>
      <c r="E12" s="574">
        <f>+WP10!$J$67</f>
        <v>0</v>
      </c>
      <c r="F12" s="585">
        <v>0</v>
      </c>
      <c r="G12" s="524">
        <v>0</v>
      </c>
      <c r="H12" s="535">
        <v>0</v>
      </c>
      <c r="I12" s="570">
        <f t="shared" si="0"/>
        <v>0</v>
      </c>
    </row>
    <row r="13" spans="2:9" s="540" customFormat="1" ht="15">
      <c r="B13" s="577" t="str">
        <f>+WP11!E11</f>
        <v>WP11</v>
      </c>
      <c r="C13" s="578">
        <f>+WP11!$E$9</f>
        <v>0</v>
      </c>
      <c r="D13" s="573">
        <f>+WP11!$G$5</f>
        <v>0</v>
      </c>
      <c r="E13" s="574">
        <f>+WP11!$J$67</f>
        <v>0</v>
      </c>
      <c r="F13" s="585">
        <v>0</v>
      </c>
      <c r="G13" s="524">
        <v>0</v>
      </c>
      <c r="H13" s="535">
        <v>0</v>
      </c>
      <c r="I13" s="570">
        <f t="shared" si="0"/>
        <v>0</v>
      </c>
    </row>
    <row r="14" spans="2:9" ht="15">
      <c r="B14" s="577" t="str">
        <f>+WP12!E11</f>
        <v>WP12</v>
      </c>
      <c r="C14" s="578">
        <f>+WP12!$E$9</f>
        <v>0</v>
      </c>
      <c r="D14" s="573">
        <f>+WP12!$G$5</f>
        <v>0</v>
      </c>
      <c r="E14" s="574">
        <f>+WP12!$J$67</f>
        <v>0</v>
      </c>
      <c r="F14" s="585">
        <v>0</v>
      </c>
      <c r="G14" s="524">
        <v>0</v>
      </c>
      <c r="H14" s="535">
        <v>0</v>
      </c>
      <c r="I14" s="570">
        <f t="shared" si="0"/>
        <v>0</v>
      </c>
    </row>
    <row r="15" spans="2:9" ht="15">
      <c r="B15" s="577" t="str">
        <f>+WP13!E11</f>
        <v>WP13</v>
      </c>
      <c r="C15" s="578">
        <f>+WP13!$E$9</f>
        <v>0</v>
      </c>
      <c r="D15" s="573">
        <f>+WP13!$G$5</f>
        <v>0</v>
      </c>
      <c r="E15" s="574">
        <f>+WP13!$J$67</f>
        <v>0</v>
      </c>
      <c r="F15" s="585">
        <v>0</v>
      </c>
      <c r="G15" s="524">
        <v>0</v>
      </c>
      <c r="H15" s="535">
        <v>0</v>
      </c>
      <c r="I15" s="570">
        <f t="shared" si="0"/>
        <v>0</v>
      </c>
    </row>
    <row r="16" spans="2:9" ht="15">
      <c r="B16" s="577" t="str">
        <f>+WP14!E11</f>
        <v>WP14</v>
      </c>
      <c r="C16" s="578">
        <f>+WP14!$E$9</f>
        <v>0</v>
      </c>
      <c r="D16" s="573">
        <f>+WP14!$G$5</f>
        <v>0</v>
      </c>
      <c r="E16" s="574">
        <f>+WP14!$J$67</f>
        <v>0</v>
      </c>
      <c r="F16" s="585">
        <v>0</v>
      </c>
      <c r="G16" s="524">
        <v>0</v>
      </c>
      <c r="H16" s="535">
        <v>0</v>
      </c>
      <c r="I16" s="570">
        <f t="shared" si="0"/>
        <v>0</v>
      </c>
    </row>
    <row r="17" spans="2:9" ht="15">
      <c r="B17" s="577" t="str">
        <f>+WP15!E11</f>
        <v>WP15</v>
      </c>
      <c r="C17" s="578">
        <f>+WP15!$E$9</f>
        <v>0</v>
      </c>
      <c r="D17" s="573">
        <f>+WP15!$G$5</f>
        <v>0</v>
      </c>
      <c r="E17" s="574">
        <f>+WP15!$J$67</f>
        <v>0</v>
      </c>
      <c r="F17" s="585">
        <v>0</v>
      </c>
      <c r="G17" s="524">
        <v>0</v>
      </c>
      <c r="H17" s="535">
        <v>0</v>
      </c>
      <c r="I17" s="570">
        <f t="shared" si="0"/>
        <v>0</v>
      </c>
    </row>
    <row r="18" spans="2:9" ht="15.75" thickBot="1">
      <c r="B18" s="593" t="str">
        <f>+WP16!E11</f>
        <v>WP16</v>
      </c>
      <c r="C18" s="580">
        <f>+WP16!E9</f>
        <v>0</v>
      </c>
      <c r="D18" s="594">
        <f>+WP16!G5</f>
        <v>0</v>
      </c>
      <c r="E18" s="595">
        <f>+WP16!$J$67</f>
        <v>0</v>
      </c>
      <c r="F18" s="600">
        <v>0</v>
      </c>
      <c r="G18" s="601">
        <v>0</v>
      </c>
      <c r="H18" s="602">
        <v>0</v>
      </c>
      <c r="I18" s="571">
        <f t="shared" si="0"/>
        <v>0</v>
      </c>
    </row>
    <row r="19" spans="4:8" ht="18.75" thickBot="1">
      <c r="D19" s="317" t="s">
        <v>71</v>
      </c>
      <c r="E19" s="318">
        <f>SUM(E3:E18)</f>
        <v>0</v>
      </c>
      <c r="F19" s="318">
        <f>SUM(F3:F18)</f>
        <v>0</v>
      </c>
      <c r="G19" s="318">
        <f>SUM(G3:G18)</f>
        <v>0</v>
      </c>
      <c r="H19" s="318">
        <f>SUM(H3:H18)</f>
        <v>0</v>
      </c>
    </row>
  </sheetData>
  <sheetProtection password="CC7E" sheet="1"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9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4.140625" style="412" customWidth="1"/>
    <col min="2" max="2" width="11.140625" style="412" customWidth="1"/>
    <col min="3" max="3" width="40.57421875" style="412" customWidth="1"/>
    <col min="4" max="4" width="66.421875" style="412" customWidth="1"/>
    <col min="5" max="5" width="38.57421875" style="412" customWidth="1"/>
    <col min="6" max="6" width="16.00390625" style="412" customWidth="1"/>
    <col min="7" max="7" width="25.140625" style="412" customWidth="1"/>
    <col min="8" max="8" width="27.7109375" style="412" customWidth="1"/>
    <col min="9" max="16384" width="11.421875" style="412" customWidth="1"/>
  </cols>
  <sheetData>
    <row r="1" spans="6:8" ht="16.5" thickBot="1">
      <c r="F1" s="413"/>
      <c r="G1" s="413"/>
      <c r="H1" s="413"/>
    </row>
    <row r="2" spans="2:8" ht="27.75" customHeight="1" thickBot="1">
      <c r="B2" s="737" t="s">
        <v>227</v>
      </c>
      <c r="C2" s="738"/>
      <c r="D2" s="738"/>
      <c r="E2" s="738"/>
      <c r="F2" s="738"/>
      <c r="G2" s="738"/>
      <c r="H2" s="739"/>
    </row>
    <row r="3" spans="4:8" ht="12.75" customHeight="1" thickBot="1">
      <c r="D3" s="4"/>
      <c r="E3" s="4"/>
      <c r="F3" s="414"/>
      <c r="G3" s="415"/>
      <c r="H3" s="415"/>
    </row>
    <row r="4" spans="2:8" s="416" customFormat="1" ht="32.25" thickBot="1">
      <c r="B4" s="608" t="s">
        <v>59</v>
      </c>
      <c r="C4" s="609" t="s">
        <v>121</v>
      </c>
      <c r="D4" s="609" t="s">
        <v>122</v>
      </c>
      <c r="E4" s="609" t="s">
        <v>123</v>
      </c>
      <c r="F4" s="609" t="s">
        <v>124</v>
      </c>
      <c r="G4" s="609" t="s">
        <v>125</v>
      </c>
      <c r="H4" s="610" t="s">
        <v>70</v>
      </c>
    </row>
    <row r="5" spans="2:8" s="417" customFormat="1" ht="15">
      <c r="B5" s="553"/>
      <c r="C5" s="563"/>
      <c r="D5" s="563"/>
      <c r="E5" s="563"/>
      <c r="F5" s="554"/>
      <c r="G5" s="555"/>
      <c r="H5" s="551">
        <f aca="true" t="shared" si="0" ref="H5:H67">+F5*G5</f>
        <v>0</v>
      </c>
    </row>
    <row r="6" spans="2:8" s="561" customFormat="1" ht="15.75" customHeight="1">
      <c r="B6" s="559"/>
      <c r="C6" s="562"/>
      <c r="D6" s="562"/>
      <c r="E6" s="562"/>
      <c r="F6" s="606"/>
      <c r="G6" s="607"/>
      <c r="H6" s="560">
        <f t="shared" si="0"/>
        <v>0</v>
      </c>
    </row>
    <row r="7" spans="2:8" s="561" customFormat="1" ht="15.75" customHeight="1">
      <c r="B7" s="559"/>
      <c r="C7" s="562"/>
      <c r="D7" s="562"/>
      <c r="E7" s="562"/>
      <c r="F7" s="606"/>
      <c r="G7" s="607"/>
      <c r="H7" s="560">
        <f t="shared" si="0"/>
        <v>0</v>
      </c>
    </row>
    <row r="8" spans="2:8" s="561" customFormat="1" ht="15.75" customHeight="1">
      <c r="B8" s="559"/>
      <c r="C8" s="562"/>
      <c r="D8" s="562"/>
      <c r="E8" s="562"/>
      <c r="F8" s="606"/>
      <c r="G8" s="607"/>
      <c r="H8" s="560">
        <f t="shared" si="0"/>
        <v>0</v>
      </c>
    </row>
    <row r="9" spans="2:8" s="561" customFormat="1" ht="15.75" customHeight="1">
      <c r="B9" s="559"/>
      <c r="C9" s="562"/>
      <c r="D9" s="562"/>
      <c r="E9" s="562"/>
      <c r="F9" s="606"/>
      <c r="G9" s="607"/>
      <c r="H9" s="560">
        <f t="shared" si="0"/>
        <v>0</v>
      </c>
    </row>
    <row r="10" spans="2:8" s="561" customFormat="1" ht="15.75" customHeight="1">
      <c r="B10" s="559"/>
      <c r="C10" s="562"/>
      <c r="D10" s="562"/>
      <c r="E10" s="562"/>
      <c r="F10" s="606"/>
      <c r="G10" s="607"/>
      <c r="H10" s="560">
        <f t="shared" si="0"/>
        <v>0</v>
      </c>
    </row>
    <row r="11" spans="2:8" s="561" customFormat="1" ht="15.75" customHeight="1">
      <c r="B11" s="559"/>
      <c r="C11" s="562"/>
      <c r="D11" s="562"/>
      <c r="E11" s="562"/>
      <c r="F11" s="606"/>
      <c r="G11" s="607"/>
      <c r="H11" s="560">
        <f t="shared" si="0"/>
        <v>0</v>
      </c>
    </row>
    <row r="12" spans="2:8" s="561" customFormat="1" ht="15.75" customHeight="1">
      <c r="B12" s="559"/>
      <c r="C12" s="562"/>
      <c r="D12" s="562"/>
      <c r="E12" s="562"/>
      <c r="F12" s="606"/>
      <c r="G12" s="607"/>
      <c r="H12" s="560">
        <f t="shared" si="0"/>
        <v>0</v>
      </c>
    </row>
    <row r="13" spans="2:8" s="561" customFormat="1" ht="15.75" customHeight="1">
      <c r="B13" s="559"/>
      <c r="C13" s="562"/>
      <c r="D13" s="562"/>
      <c r="E13" s="562"/>
      <c r="F13" s="606"/>
      <c r="G13" s="607"/>
      <c r="H13" s="560">
        <f t="shared" si="0"/>
        <v>0</v>
      </c>
    </row>
    <row r="14" spans="2:8" s="561" customFormat="1" ht="15.75" customHeight="1">
      <c r="B14" s="559"/>
      <c r="C14" s="562"/>
      <c r="D14" s="562"/>
      <c r="E14" s="562"/>
      <c r="F14" s="606"/>
      <c r="G14" s="607"/>
      <c r="H14" s="560">
        <f t="shared" si="0"/>
        <v>0</v>
      </c>
    </row>
    <row r="15" spans="2:8" s="561" customFormat="1" ht="15.75" customHeight="1">
      <c r="B15" s="559"/>
      <c r="C15" s="562"/>
      <c r="D15" s="562"/>
      <c r="E15" s="562"/>
      <c r="F15" s="606"/>
      <c r="G15" s="607"/>
      <c r="H15" s="560">
        <f t="shared" si="0"/>
        <v>0</v>
      </c>
    </row>
    <row r="16" spans="2:8" s="561" customFormat="1" ht="15.75" customHeight="1">
      <c r="B16" s="559"/>
      <c r="C16" s="562"/>
      <c r="D16" s="562"/>
      <c r="E16" s="562"/>
      <c r="F16" s="606"/>
      <c r="G16" s="607"/>
      <c r="H16" s="560">
        <f t="shared" si="0"/>
        <v>0</v>
      </c>
    </row>
    <row r="17" spans="2:8" s="561" customFormat="1" ht="15.75" customHeight="1">
      <c r="B17" s="559"/>
      <c r="C17" s="562"/>
      <c r="D17" s="562"/>
      <c r="E17" s="562"/>
      <c r="F17" s="606"/>
      <c r="G17" s="607"/>
      <c r="H17" s="560">
        <f t="shared" si="0"/>
        <v>0</v>
      </c>
    </row>
    <row r="18" spans="2:8" s="561" customFormat="1" ht="15.75" customHeight="1">
      <c r="B18" s="559"/>
      <c r="C18" s="562"/>
      <c r="D18" s="562"/>
      <c r="E18" s="562"/>
      <c r="F18" s="606"/>
      <c r="G18" s="607"/>
      <c r="H18" s="560">
        <f t="shared" si="0"/>
        <v>0</v>
      </c>
    </row>
    <row r="19" spans="2:8" s="561" customFormat="1" ht="15.75" customHeight="1">
      <c r="B19" s="559"/>
      <c r="C19" s="562"/>
      <c r="D19" s="562"/>
      <c r="E19" s="562"/>
      <c r="F19" s="606"/>
      <c r="G19" s="607"/>
      <c r="H19" s="560">
        <f t="shared" si="0"/>
        <v>0</v>
      </c>
    </row>
    <row r="20" spans="2:8" s="561" customFormat="1" ht="15.75" customHeight="1">
      <c r="B20" s="559"/>
      <c r="C20" s="562"/>
      <c r="D20" s="562"/>
      <c r="E20" s="562"/>
      <c r="F20" s="606"/>
      <c r="G20" s="607"/>
      <c r="H20" s="560">
        <f t="shared" si="0"/>
        <v>0</v>
      </c>
    </row>
    <row r="21" spans="2:8" s="561" customFormat="1" ht="15.75" customHeight="1">
      <c r="B21" s="559"/>
      <c r="C21" s="562"/>
      <c r="D21" s="562"/>
      <c r="E21" s="562"/>
      <c r="F21" s="606"/>
      <c r="G21" s="607"/>
      <c r="H21" s="560">
        <f t="shared" si="0"/>
        <v>0</v>
      </c>
    </row>
    <row r="22" spans="2:8" s="561" customFormat="1" ht="15.75" customHeight="1">
      <c r="B22" s="559"/>
      <c r="C22" s="562"/>
      <c r="D22" s="562"/>
      <c r="E22" s="562"/>
      <c r="F22" s="606"/>
      <c r="G22" s="607"/>
      <c r="H22" s="560">
        <f t="shared" si="0"/>
        <v>0</v>
      </c>
    </row>
    <row r="23" spans="2:8" ht="15.75" customHeight="1">
      <c r="B23" s="556"/>
      <c r="C23" s="562"/>
      <c r="D23" s="562"/>
      <c r="E23" s="562"/>
      <c r="F23" s="606"/>
      <c r="G23" s="607"/>
      <c r="H23" s="418">
        <f t="shared" si="0"/>
        <v>0</v>
      </c>
    </row>
    <row r="24" spans="2:8" ht="15.75" customHeight="1">
      <c r="B24" s="556"/>
      <c r="C24" s="562"/>
      <c r="D24" s="562"/>
      <c r="E24" s="562"/>
      <c r="F24" s="606"/>
      <c r="G24" s="607"/>
      <c r="H24" s="418">
        <f t="shared" si="0"/>
        <v>0</v>
      </c>
    </row>
    <row r="25" spans="2:8" ht="15.75" customHeight="1">
      <c r="B25" s="556"/>
      <c r="C25" s="562"/>
      <c r="D25" s="562"/>
      <c r="E25" s="562"/>
      <c r="F25" s="606"/>
      <c r="G25" s="607"/>
      <c r="H25" s="418">
        <f t="shared" si="0"/>
        <v>0</v>
      </c>
    </row>
    <row r="26" spans="2:8" ht="15.75" customHeight="1">
      <c r="B26" s="556"/>
      <c r="C26" s="562"/>
      <c r="D26" s="562"/>
      <c r="E26" s="562"/>
      <c r="F26" s="606"/>
      <c r="G26" s="607"/>
      <c r="H26" s="418">
        <f t="shared" si="0"/>
        <v>0</v>
      </c>
    </row>
    <row r="27" spans="2:8" ht="15.75" customHeight="1">
      <c r="B27" s="556"/>
      <c r="C27" s="562"/>
      <c r="D27" s="562"/>
      <c r="E27" s="562"/>
      <c r="F27" s="606"/>
      <c r="G27" s="607"/>
      <c r="H27" s="418">
        <f t="shared" si="0"/>
        <v>0</v>
      </c>
    </row>
    <row r="28" spans="2:8" ht="15.75" customHeight="1">
      <c r="B28" s="556"/>
      <c r="C28" s="562"/>
      <c r="D28" s="562"/>
      <c r="E28" s="562"/>
      <c r="F28" s="606"/>
      <c r="G28" s="607"/>
      <c r="H28" s="418">
        <f t="shared" si="0"/>
        <v>0</v>
      </c>
    </row>
    <row r="29" spans="2:8" ht="15.75" customHeight="1">
      <c r="B29" s="556"/>
      <c r="C29" s="562"/>
      <c r="D29" s="562"/>
      <c r="E29" s="562"/>
      <c r="F29" s="606"/>
      <c r="G29" s="607"/>
      <c r="H29" s="418">
        <f t="shared" si="0"/>
        <v>0</v>
      </c>
    </row>
    <row r="30" spans="2:8" ht="15.75" customHeight="1">
      <c r="B30" s="556"/>
      <c r="C30" s="562"/>
      <c r="D30" s="562"/>
      <c r="E30" s="562"/>
      <c r="F30" s="606"/>
      <c r="G30" s="607"/>
      <c r="H30" s="418">
        <f t="shared" si="0"/>
        <v>0</v>
      </c>
    </row>
    <row r="31" spans="2:8" ht="15.75" customHeight="1">
      <c r="B31" s="556"/>
      <c r="C31" s="562"/>
      <c r="D31" s="562"/>
      <c r="E31" s="562"/>
      <c r="F31" s="606"/>
      <c r="G31" s="607"/>
      <c r="H31" s="418">
        <f t="shared" si="0"/>
        <v>0</v>
      </c>
    </row>
    <row r="32" spans="2:8" ht="15.75" customHeight="1">
      <c r="B32" s="556"/>
      <c r="C32" s="562"/>
      <c r="D32" s="562"/>
      <c r="E32" s="562"/>
      <c r="F32" s="606"/>
      <c r="G32" s="607"/>
      <c r="H32" s="418">
        <f t="shared" si="0"/>
        <v>0</v>
      </c>
    </row>
    <row r="33" spans="2:8" ht="15.75" customHeight="1">
      <c r="B33" s="556"/>
      <c r="C33" s="562"/>
      <c r="D33" s="562"/>
      <c r="E33" s="562"/>
      <c r="F33" s="606"/>
      <c r="G33" s="607"/>
      <c r="H33" s="418">
        <f t="shared" si="0"/>
        <v>0</v>
      </c>
    </row>
    <row r="34" spans="2:8" ht="15.75" customHeight="1">
      <c r="B34" s="556"/>
      <c r="C34" s="562"/>
      <c r="D34" s="562"/>
      <c r="E34" s="562"/>
      <c r="F34" s="606"/>
      <c r="G34" s="607"/>
      <c r="H34" s="418">
        <f t="shared" si="0"/>
        <v>0</v>
      </c>
    </row>
    <row r="35" spans="2:8" ht="15.75" customHeight="1">
      <c r="B35" s="556"/>
      <c r="C35" s="562"/>
      <c r="D35" s="562"/>
      <c r="E35" s="562"/>
      <c r="F35" s="606"/>
      <c r="G35" s="607"/>
      <c r="H35" s="418">
        <f t="shared" si="0"/>
        <v>0</v>
      </c>
    </row>
    <row r="36" spans="2:8" ht="15.75" customHeight="1">
      <c r="B36" s="556"/>
      <c r="C36" s="562"/>
      <c r="D36" s="562"/>
      <c r="E36" s="562"/>
      <c r="F36" s="606"/>
      <c r="G36" s="607"/>
      <c r="H36" s="418">
        <f t="shared" si="0"/>
        <v>0</v>
      </c>
    </row>
    <row r="37" spans="2:8" ht="15.75" customHeight="1">
      <c r="B37" s="556"/>
      <c r="C37" s="562"/>
      <c r="D37" s="562"/>
      <c r="E37" s="562"/>
      <c r="F37" s="606"/>
      <c r="G37" s="607"/>
      <c r="H37" s="418">
        <f t="shared" si="0"/>
        <v>0</v>
      </c>
    </row>
    <row r="38" spans="2:8" ht="15.75" customHeight="1">
      <c r="B38" s="556"/>
      <c r="C38" s="562"/>
      <c r="D38" s="562"/>
      <c r="E38" s="562"/>
      <c r="F38" s="606"/>
      <c r="G38" s="607"/>
      <c r="H38" s="418">
        <f t="shared" si="0"/>
        <v>0</v>
      </c>
    </row>
    <row r="39" spans="2:8" ht="15.75" customHeight="1">
      <c r="B39" s="556"/>
      <c r="C39" s="562"/>
      <c r="D39" s="562"/>
      <c r="E39" s="562"/>
      <c r="F39" s="606"/>
      <c r="G39" s="607"/>
      <c r="H39" s="418">
        <f t="shared" si="0"/>
        <v>0</v>
      </c>
    </row>
    <row r="40" spans="2:8" ht="15.75" customHeight="1">
      <c r="B40" s="556"/>
      <c r="C40" s="562"/>
      <c r="D40" s="562"/>
      <c r="E40" s="562"/>
      <c r="F40" s="606"/>
      <c r="G40" s="607"/>
      <c r="H40" s="418">
        <f t="shared" si="0"/>
        <v>0</v>
      </c>
    </row>
    <row r="41" spans="2:8" ht="15.75" customHeight="1">
      <c r="B41" s="556"/>
      <c r="C41" s="562"/>
      <c r="D41" s="562"/>
      <c r="E41" s="562"/>
      <c r="F41" s="606"/>
      <c r="G41" s="607"/>
      <c r="H41" s="418">
        <f t="shared" si="0"/>
        <v>0</v>
      </c>
    </row>
    <row r="42" spans="2:8" ht="15.75" customHeight="1">
      <c r="B42" s="556"/>
      <c r="C42" s="562"/>
      <c r="D42" s="562"/>
      <c r="E42" s="562"/>
      <c r="F42" s="606"/>
      <c r="G42" s="607"/>
      <c r="H42" s="418">
        <f t="shared" si="0"/>
        <v>0</v>
      </c>
    </row>
    <row r="43" spans="2:8" ht="15.75" customHeight="1">
      <c r="B43" s="556"/>
      <c r="C43" s="562"/>
      <c r="D43" s="562"/>
      <c r="E43" s="562"/>
      <c r="F43" s="606"/>
      <c r="G43" s="607"/>
      <c r="H43" s="418">
        <f t="shared" si="0"/>
        <v>0</v>
      </c>
    </row>
    <row r="44" spans="2:8" ht="15.75" customHeight="1">
      <c r="B44" s="556"/>
      <c r="C44" s="562"/>
      <c r="D44" s="562"/>
      <c r="E44" s="562"/>
      <c r="F44" s="606"/>
      <c r="G44" s="607"/>
      <c r="H44" s="418">
        <f t="shared" si="0"/>
        <v>0</v>
      </c>
    </row>
    <row r="45" spans="2:8" ht="15.75" customHeight="1">
      <c r="B45" s="556"/>
      <c r="C45" s="562"/>
      <c r="D45" s="562"/>
      <c r="E45" s="562"/>
      <c r="F45" s="606"/>
      <c r="G45" s="607"/>
      <c r="H45" s="418">
        <f t="shared" si="0"/>
        <v>0</v>
      </c>
    </row>
    <row r="46" spans="2:8" ht="15.75" customHeight="1">
      <c r="B46" s="556"/>
      <c r="C46" s="562"/>
      <c r="D46" s="562"/>
      <c r="E46" s="562"/>
      <c r="F46" s="606"/>
      <c r="G46" s="607"/>
      <c r="H46" s="418">
        <f t="shared" si="0"/>
        <v>0</v>
      </c>
    </row>
    <row r="47" spans="2:8" ht="15.75" customHeight="1">
      <c r="B47" s="556"/>
      <c r="C47" s="562"/>
      <c r="D47" s="562"/>
      <c r="E47" s="562"/>
      <c r="F47" s="606"/>
      <c r="G47" s="607"/>
      <c r="H47" s="418">
        <f t="shared" si="0"/>
        <v>0</v>
      </c>
    </row>
    <row r="48" spans="2:8" ht="15.75" customHeight="1">
      <c r="B48" s="556"/>
      <c r="C48" s="562"/>
      <c r="D48" s="562"/>
      <c r="E48" s="562"/>
      <c r="F48" s="606"/>
      <c r="G48" s="607"/>
      <c r="H48" s="418">
        <f t="shared" si="0"/>
        <v>0</v>
      </c>
    </row>
    <row r="49" spans="2:8" ht="15.75" customHeight="1">
      <c r="B49" s="556"/>
      <c r="C49" s="562"/>
      <c r="D49" s="562"/>
      <c r="E49" s="562"/>
      <c r="F49" s="606"/>
      <c r="G49" s="607"/>
      <c r="H49" s="418">
        <f t="shared" si="0"/>
        <v>0</v>
      </c>
    </row>
    <row r="50" spans="2:8" ht="15.75" customHeight="1">
      <c r="B50" s="556"/>
      <c r="C50" s="562"/>
      <c r="D50" s="562"/>
      <c r="E50" s="562"/>
      <c r="F50" s="606"/>
      <c r="G50" s="607"/>
      <c r="H50" s="418">
        <f t="shared" si="0"/>
        <v>0</v>
      </c>
    </row>
    <row r="51" spans="2:8" ht="15.75" customHeight="1">
      <c r="B51" s="556"/>
      <c r="C51" s="562"/>
      <c r="D51" s="562"/>
      <c r="E51" s="562"/>
      <c r="F51" s="606"/>
      <c r="G51" s="607"/>
      <c r="H51" s="418">
        <f t="shared" si="0"/>
        <v>0</v>
      </c>
    </row>
    <row r="52" spans="2:8" ht="15.75" customHeight="1">
      <c r="B52" s="556"/>
      <c r="C52" s="562"/>
      <c r="D52" s="562"/>
      <c r="E52" s="562"/>
      <c r="F52" s="606"/>
      <c r="G52" s="607"/>
      <c r="H52" s="418">
        <f t="shared" si="0"/>
        <v>0</v>
      </c>
    </row>
    <row r="53" spans="2:8" ht="15.75" customHeight="1">
      <c r="B53" s="556"/>
      <c r="C53" s="562"/>
      <c r="D53" s="562"/>
      <c r="E53" s="562"/>
      <c r="F53" s="606"/>
      <c r="G53" s="607"/>
      <c r="H53" s="418">
        <f t="shared" si="0"/>
        <v>0</v>
      </c>
    </row>
    <row r="54" spans="2:8" ht="15.75" customHeight="1">
      <c r="B54" s="556"/>
      <c r="C54" s="562"/>
      <c r="D54" s="562"/>
      <c r="E54" s="562"/>
      <c r="F54" s="606"/>
      <c r="G54" s="607"/>
      <c r="H54" s="418">
        <f t="shared" si="0"/>
        <v>0</v>
      </c>
    </row>
    <row r="55" spans="2:8" ht="15.75" customHeight="1">
      <c r="B55" s="556"/>
      <c r="C55" s="562"/>
      <c r="D55" s="562"/>
      <c r="E55" s="562"/>
      <c r="F55" s="606"/>
      <c r="G55" s="607"/>
      <c r="H55" s="418">
        <f t="shared" si="0"/>
        <v>0</v>
      </c>
    </row>
    <row r="56" spans="2:8" ht="15.75" customHeight="1">
      <c r="B56" s="556"/>
      <c r="C56" s="562"/>
      <c r="D56" s="562"/>
      <c r="E56" s="562"/>
      <c r="F56" s="606"/>
      <c r="G56" s="607"/>
      <c r="H56" s="418">
        <f t="shared" si="0"/>
        <v>0</v>
      </c>
    </row>
    <row r="57" spans="2:8" ht="15.75" customHeight="1">
      <c r="B57" s="556"/>
      <c r="C57" s="562"/>
      <c r="D57" s="562"/>
      <c r="E57" s="562"/>
      <c r="F57" s="606"/>
      <c r="G57" s="607"/>
      <c r="H57" s="418">
        <f t="shared" si="0"/>
        <v>0</v>
      </c>
    </row>
    <row r="58" spans="2:8" ht="15.75" customHeight="1">
      <c r="B58" s="556"/>
      <c r="C58" s="562"/>
      <c r="D58" s="562"/>
      <c r="E58" s="562"/>
      <c r="F58" s="606"/>
      <c r="G58" s="607"/>
      <c r="H58" s="418">
        <f t="shared" si="0"/>
        <v>0</v>
      </c>
    </row>
    <row r="59" spans="2:8" ht="15.75" customHeight="1">
      <c r="B59" s="556"/>
      <c r="C59" s="562"/>
      <c r="D59" s="562"/>
      <c r="E59" s="562"/>
      <c r="F59" s="606"/>
      <c r="G59" s="607"/>
      <c r="H59" s="418">
        <f t="shared" si="0"/>
        <v>0</v>
      </c>
    </row>
    <row r="60" spans="2:8" ht="15.75" customHeight="1">
      <c r="B60" s="557"/>
      <c r="C60" s="562"/>
      <c r="D60" s="562"/>
      <c r="E60" s="562"/>
      <c r="F60" s="606"/>
      <c r="G60" s="607"/>
      <c r="H60" s="418">
        <f t="shared" si="0"/>
        <v>0</v>
      </c>
    </row>
    <row r="61" spans="2:8" ht="15.75" customHeight="1">
      <c r="B61" s="557"/>
      <c r="C61" s="562"/>
      <c r="D61" s="562"/>
      <c r="E61" s="562"/>
      <c r="F61" s="606"/>
      <c r="G61" s="607"/>
      <c r="H61" s="418">
        <f t="shared" si="0"/>
        <v>0</v>
      </c>
    </row>
    <row r="62" spans="2:8" ht="15.75" customHeight="1">
      <c r="B62" s="557"/>
      <c r="C62" s="562"/>
      <c r="D62" s="562"/>
      <c r="E62" s="562"/>
      <c r="F62" s="606"/>
      <c r="G62" s="607"/>
      <c r="H62" s="418">
        <f t="shared" si="0"/>
        <v>0</v>
      </c>
    </row>
    <row r="63" spans="2:8" ht="15.75" customHeight="1">
      <c r="B63" s="557"/>
      <c r="C63" s="562"/>
      <c r="D63" s="562"/>
      <c r="E63" s="562"/>
      <c r="F63" s="606"/>
      <c r="G63" s="607"/>
      <c r="H63" s="418">
        <f t="shared" si="0"/>
        <v>0</v>
      </c>
    </row>
    <row r="64" spans="2:8" ht="15.75" customHeight="1">
      <c r="B64" s="557"/>
      <c r="C64" s="562"/>
      <c r="D64" s="562"/>
      <c r="E64" s="562"/>
      <c r="F64" s="606"/>
      <c r="G64" s="607"/>
      <c r="H64" s="418">
        <f t="shared" si="0"/>
        <v>0</v>
      </c>
    </row>
    <row r="65" spans="2:8" ht="15.75" customHeight="1">
      <c r="B65" s="557"/>
      <c r="C65" s="562"/>
      <c r="D65" s="562"/>
      <c r="E65" s="562"/>
      <c r="F65" s="606"/>
      <c r="G65" s="607"/>
      <c r="H65" s="418">
        <f t="shared" si="0"/>
        <v>0</v>
      </c>
    </row>
    <row r="66" spans="2:8" ht="15.75" customHeight="1">
      <c r="B66" s="557"/>
      <c r="C66" s="562"/>
      <c r="D66" s="562"/>
      <c r="E66" s="562"/>
      <c r="F66" s="606"/>
      <c r="G66" s="607"/>
      <c r="H66" s="418">
        <f t="shared" si="0"/>
        <v>0</v>
      </c>
    </row>
    <row r="67" spans="2:8" ht="15.75" customHeight="1" thickBot="1">
      <c r="B67" s="558"/>
      <c r="C67" s="564"/>
      <c r="D67" s="564"/>
      <c r="E67" s="564"/>
      <c r="F67" s="611"/>
      <c r="G67" s="612"/>
      <c r="H67" s="552">
        <f t="shared" si="0"/>
        <v>0</v>
      </c>
    </row>
    <row r="68" spans="7:8" s="1" customFormat="1" ht="23.25" customHeight="1" thickBot="1">
      <c r="G68" s="419" t="s">
        <v>71</v>
      </c>
      <c r="H68" s="550">
        <f>SUM(H5:H67)</f>
        <v>0</v>
      </c>
    </row>
    <row r="71" ht="20.25">
      <c r="B71" s="200"/>
    </row>
    <row r="72" ht="15.75" thickBot="1"/>
    <row r="73" spans="2:8" ht="32.25" thickBot="1">
      <c r="B73" s="608" t="s">
        <v>59</v>
      </c>
      <c r="C73" s="609" t="s">
        <v>121</v>
      </c>
      <c r="D73" s="609" t="s">
        <v>122</v>
      </c>
      <c r="E73" s="609" t="s">
        <v>123</v>
      </c>
      <c r="F73" s="609" t="s">
        <v>124</v>
      </c>
      <c r="G73" s="609" t="s">
        <v>125</v>
      </c>
      <c r="H73" s="610" t="s">
        <v>70</v>
      </c>
    </row>
    <row r="74" spans="2:8" ht="15">
      <c r="B74" s="553"/>
      <c r="C74" s="563"/>
      <c r="D74" s="563"/>
      <c r="E74" s="563"/>
      <c r="F74" s="554"/>
      <c r="G74" s="555"/>
      <c r="H74" s="551">
        <f aca="true" t="shared" si="1" ref="H74:H136">+F74*G74</f>
        <v>0</v>
      </c>
    </row>
    <row r="75" spans="2:8" ht="15">
      <c r="B75" s="559"/>
      <c r="C75" s="562"/>
      <c r="D75" s="562"/>
      <c r="E75" s="562"/>
      <c r="F75" s="606"/>
      <c r="G75" s="607"/>
      <c r="H75" s="560">
        <f t="shared" si="1"/>
        <v>0</v>
      </c>
    </row>
    <row r="76" spans="2:8" ht="15">
      <c r="B76" s="559"/>
      <c r="C76" s="562"/>
      <c r="D76" s="562"/>
      <c r="E76" s="562"/>
      <c r="F76" s="606"/>
      <c r="G76" s="607"/>
      <c r="H76" s="560">
        <f t="shared" si="1"/>
        <v>0</v>
      </c>
    </row>
    <row r="77" spans="2:8" ht="15">
      <c r="B77" s="559"/>
      <c r="C77" s="562"/>
      <c r="D77" s="562"/>
      <c r="E77" s="562"/>
      <c r="F77" s="606"/>
      <c r="G77" s="607"/>
      <c r="H77" s="560">
        <f t="shared" si="1"/>
        <v>0</v>
      </c>
    </row>
    <row r="78" spans="2:8" ht="15">
      <c r="B78" s="559"/>
      <c r="C78" s="562"/>
      <c r="D78" s="562"/>
      <c r="E78" s="562"/>
      <c r="F78" s="606"/>
      <c r="G78" s="607"/>
      <c r="H78" s="560">
        <f t="shared" si="1"/>
        <v>0</v>
      </c>
    </row>
    <row r="79" spans="2:8" ht="15">
      <c r="B79" s="559"/>
      <c r="C79" s="562"/>
      <c r="D79" s="562"/>
      <c r="E79" s="562"/>
      <c r="F79" s="606"/>
      <c r="G79" s="607"/>
      <c r="H79" s="560">
        <f t="shared" si="1"/>
        <v>0</v>
      </c>
    </row>
    <row r="80" spans="2:8" ht="15">
      <c r="B80" s="559"/>
      <c r="C80" s="562"/>
      <c r="D80" s="562"/>
      <c r="E80" s="562"/>
      <c r="F80" s="606"/>
      <c r="G80" s="607"/>
      <c r="H80" s="560">
        <f t="shared" si="1"/>
        <v>0</v>
      </c>
    </row>
    <row r="81" spans="2:8" ht="15">
      <c r="B81" s="559"/>
      <c r="C81" s="562"/>
      <c r="D81" s="562"/>
      <c r="E81" s="562"/>
      <c r="F81" s="606"/>
      <c r="G81" s="607"/>
      <c r="H81" s="560">
        <f t="shared" si="1"/>
        <v>0</v>
      </c>
    </row>
    <row r="82" spans="2:8" ht="15">
      <c r="B82" s="559"/>
      <c r="C82" s="562"/>
      <c r="D82" s="562"/>
      <c r="E82" s="562"/>
      <c r="F82" s="606"/>
      <c r="G82" s="607"/>
      <c r="H82" s="560">
        <f t="shared" si="1"/>
        <v>0</v>
      </c>
    </row>
    <row r="83" spans="2:8" ht="15">
      <c r="B83" s="559"/>
      <c r="C83" s="562"/>
      <c r="D83" s="562"/>
      <c r="E83" s="562"/>
      <c r="F83" s="606"/>
      <c r="G83" s="607"/>
      <c r="H83" s="560">
        <f t="shared" si="1"/>
        <v>0</v>
      </c>
    </row>
    <row r="84" spans="2:8" ht="15">
      <c r="B84" s="559"/>
      <c r="C84" s="562"/>
      <c r="D84" s="562"/>
      <c r="E84" s="562"/>
      <c r="F84" s="606"/>
      <c r="G84" s="607"/>
      <c r="H84" s="560">
        <f t="shared" si="1"/>
        <v>0</v>
      </c>
    </row>
    <row r="85" spans="2:8" ht="15">
      <c r="B85" s="559"/>
      <c r="C85" s="562"/>
      <c r="D85" s="562"/>
      <c r="E85" s="562"/>
      <c r="F85" s="606"/>
      <c r="G85" s="607"/>
      <c r="H85" s="560">
        <f t="shared" si="1"/>
        <v>0</v>
      </c>
    </row>
    <row r="86" spans="2:8" ht="15">
      <c r="B86" s="559"/>
      <c r="C86" s="562"/>
      <c r="D86" s="562"/>
      <c r="E86" s="562"/>
      <c r="F86" s="606"/>
      <c r="G86" s="607"/>
      <c r="H86" s="560">
        <f t="shared" si="1"/>
        <v>0</v>
      </c>
    </row>
    <row r="87" spans="2:8" ht="15">
      <c r="B87" s="559"/>
      <c r="C87" s="562"/>
      <c r="D87" s="562"/>
      <c r="E87" s="562"/>
      <c r="F87" s="606"/>
      <c r="G87" s="607"/>
      <c r="H87" s="560">
        <f t="shared" si="1"/>
        <v>0</v>
      </c>
    </row>
    <row r="88" spans="2:8" ht="15">
      <c r="B88" s="559"/>
      <c r="C88" s="562"/>
      <c r="D88" s="562"/>
      <c r="E88" s="562"/>
      <c r="F88" s="606"/>
      <c r="G88" s="607"/>
      <c r="H88" s="560">
        <f t="shared" si="1"/>
        <v>0</v>
      </c>
    </row>
    <row r="89" spans="2:8" ht="15">
      <c r="B89" s="559"/>
      <c r="C89" s="562"/>
      <c r="D89" s="562"/>
      <c r="E89" s="562"/>
      <c r="F89" s="606"/>
      <c r="G89" s="607"/>
      <c r="H89" s="560">
        <f t="shared" si="1"/>
        <v>0</v>
      </c>
    </row>
    <row r="90" spans="2:8" ht="15">
      <c r="B90" s="559"/>
      <c r="C90" s="562"/>
      <c r="D90" s="562"/>
      <c r="E90" s="562"/>
      <c r="F90" s="606"/>
      <c r="G90" s="607"/>
      <c r="H90" s="560">
        <f t="shared" si="1"/>
        <v>0</v>
      </c>
    </row>
    <row r="91" spans="2:8" ht="15">
      <c r="B91" s="559"/>
      <c r="C91" s="562"/>
      <c r="D91" s="562"/>
      <c r="E91" s="562"/>
      <c r="F91" s="606"/>
      <c r="G91" s="607"/>
      <c r="H91" s="560">
        <f t="shared" si="1"/>
        <v>0</v>
      </c>
    </row>
    <row r="92" spans="2:8" ht="15">
      <c r="B92" s="556"/>
      <c r="C92" s="562"/>
      <c r="D92" s="562"/>
      <c r="E92" s="562"/>
      <c r="F92" s="606"/>
      <c r="G92" s="607"/>
      <c r="H92" s="418">
        <f t="shared" si="1"/>
        <v>0</v>
      </c>
    </row>
    <row r="93" spans="2:8" ht="15">
      <c r="B93" s="556"/>
      <c r="C93" s="562"/>
      <c r="D93" s="562"/>
      <c r="E93" s="562"/>
      <c r="F93" s="606"/>
      <c r="G93" s="607"/>
      <c r="H93" s="418">
        <f t="shared" si="1"/>
        <v>0</v>
      </c>
    </row>
    <row r="94" spans="2:8" ht="15">
      <c r="B94" s="556"/>
      <c r="C94" s="562"/>
      <c r="D94" s="562"/>
      <c r="E94" s="562"/>
      <c r="F94" s="606"/>
      <c r="G94" s="607"/>
      <c r="H94" s="418">
        <f t="shared" si="1"/>
        <v>0</v>
      </c>
    </row>
    <row r="95" spans="2:8" ht="15">
      <c r="B95" s="556"/>
      <c r="C95" s="562"/>
      <c r="D95" s="562"/>
      <c r="E95" s="562"/>
      <c r="F95" s="606"/>
      <c r="G95" s="607"/>
      <c r="H95" s="418">
        <f t="shared" si="1"/>
        <v>0</v>
      </c>
    </row>
    <row r="96" spans="2:8" ht="15">
      <c r="B96" s="556"/>
      <c r="C96" s="562"/>
      <c r="D96" s="562"/>
      <c r="E96" s="562"/>
      <c r="F96" s="606"/>
      <c r="G96" s="607"/>
      <c r="H96" s="418">
        <f t="shared" si="1"/>
        <v>0</v>
      </c>
    </row>
    <row r="97" spans="2:8" ht="15">
      <c r="B97" s="556"/>
      <c r="C97" s="562"/>
      <c r="D97" s="562"/>
      <c r="E97" s="562"/>
      <c r="F97" s="606"/>
      <c r="G97" s="607"/>
      <c r="H97" s="418">
        <f t="shared" si="1"/>
        <v>0</v>
      </c>
    </row>
    <row r="98" spans="2:8" ht="15">
      <c r="B98" s="556"/>
      <c r="C98" s="562"/>
      <c r="D98" s="562"/>
      <c r="E98" s="562"/>
      <c r="F98" s="606"/>
      <c r="G98" s="607"/>
      <c r="H98" s="418">
        <f t="shared" si="1"/>
        <v>0</v>
      </c>
    </row>
    <row r="99" spans="2:8" ht="15">
      <c r="B99" s="556"/>
      <c r="C99" s="562"/>
      <c r="D99" s="562"/>
      <c r="E99" s="562"/>
      <c r="F99" s="606"/>
      <c r="G99" s="607"/>
      <c r="H99" s="418">
        <f t="shared" si="1"/>
        <v>0</v>
      </c>
    </row>
    <row r="100" spans="2:8" ht="15">
      <c r="B100" s="556"/>
      <c r="C100" s="562"/>
      <c r="D100" s="562"/>
      <c r="E100" s="562"/>
      <c r="F100" s="606"/>
      <c r="G100" s="607"/>
      <c r="H100" s="418">
        <f t="shared" si="1"/>
        <v>0</v>
      </c>
    </row>
    <row r="101" spans="2:8" ht="15">
      <c r="B101" s="556"/>
      <c r="C101" s="562"/>
      <c r="D101" s="562"/>
      <c r="E101" s="562"/>
      <c r="F101" s="606"/>
      <c r="G101" s="607"/>
      <c r="H101" s="418">
        <f t="shared" si="1"/>
        <v>0</v>
      </c>
    </row>
    <row r="102" spans="2:8" ht="15">
      <c r="B102" s="556"/>
      <c r="C102" s="562"/>
      <c r="D102" s="562"/>
      <c r="E102" s="562"/>
      <c r="F102" s="606"/>
      <c r="G102" s="607"/>
      <c r="H102" s="418">
        <f t="shared" si="1"/>
        <v>0</v>
      </c>
    </row>
    <row r="103" spans="2:8" ht="15">
      <c r="B103" s="556"/>
      <c r="C103" s="562"/>
      <c r="D103" s="562"/>
      <c r="E103" s="562"/>
      <c r="F103" s="606"/>
      <c r="G103" s="607"/>
      <c r="H103" s="418">
        <f t="shared" si="1"/>
        <v>0</v>
      </c>
    </row>
    <row r="104" spans="2:8" ht="15">
      <c r="B104" s="556"/>
      <c r="C104" s="562"/>
      <c r="D104" s="562"/>
      <c r="E104" s="562"/>
      <c r="F104" s="606"/>
      <c r="G104" s="607"/>
      <c r="H104" s="418">
        <f t="shared" si="1"/>
        <v>0</v>
      </c>
    </row>
    <row r="105" spans="2:8" ht="15">
      <c r="B105" s="556"/>
      <c r="C105" s="562"/>
      <c r="D105" s="562"/>
      <c r="E105" s="562"/>
      <c r="F105" s="606"/>
      <c r="G105" s="607"/>
      <c r="H105" s="418">
        <f t="shared" si="1"/>
        <v>0</v>
      </c>
    </row>
    <row r="106" spans="2:8" ht="15">
      <c r="B106" s="556"/>
      <c r="C106" s="562"/>
      <c r="D106" s="562"/>
      <c r="E106" s="562"/>
      <c r="F106" s="606"/>
      <c r="G106" s="607"/>
      <c r="H106" s="418">
        <f t="shared" si="1"/>
        <v>0</v>
      </c>
    </row>
    <row r="107" spans="2:8" ht="15">
      <c r="B107" s="556"/>
      <c r="C107" s="562"/>
      <c r="D107" s="562"/>
      <c r="E107" s="562"/>
      <c r="F107" s="606"/>
      <c r="G107" s="607"/>
      <c r="H107" s="418">
        <f t="shared" si="1"/>
        <v>0</v>
      </c>
    </row>
    <row r="108" spans="2:8" ht="15">
      <c r="B108" s="556"/>
      <c r="C108" s="562"/>
      <c r="D108" s="562"/>
      <c r="E108" s="562"/>
      <c r="F108" s="606"/>
      <c r="G108" s="607"/>
      <c r="H108" s="418">
        <f t="shared" si="1"/>
        <v>0</v>
      </c>
    </row>
    <row r="109" spans="2:8" ht="15">
      <c r="B109" s="556"/>
      <c r="C109" s="562"/>
      <c r="D109" s="562"/>
      <c r="E109" s="562"/>
      <c r="F109" s="606"/>
      <c r="G109" s="607"/>
      <c r="H109" s="418">
        <f t="shared" si="1"/>
        <v>0</v>
      </c>
    </row>
    <row r="110" spans="2:8" ht="15">
      <c r="B110" s="556"/>
      <c r="C110" s="562"/>
      <c r="D110" s="562"/>
      <c r="E110" s="562"/>
      <c r="F110" s="606"/>
      <c r="G110" s="607"/>
      <c r="H110" s="418">
        <f t="shared" si="1"/>
        <v>0</v>
      </c>
    </row>
    <row r="111" spans="2:8" ht="15">
      <c r="B111" s="556"/>
      <c r="C111" s="562"/>
      <c r="D111" s="562"/>
      <c r="E111" s="562"/>
      <c r="F111" s="606"/>
      <c r="G111" s="607"/>
      <c r="H111" s="418">
        <f t="shared" si="1"/>
        <v>0</v>
      </c>
    </row>
    <row r="112" spans="2:8" ht="15">
      <c r="B112" s="556"/>
      <c r="C112" s="562"/>
      <c r="D112" s="562"/>
      <c r="E112" s="562"/>
      <c r="F112" s="606"/>
      <c r="G112" s="607"/>
      <c r="H112" s="418">
        <f t="shared" si="1"/>
        <v>0</v>
      </c>
    </row>
    <row r="113" spans="2:8" ht="15">
      <c r="B113" s="556"/>
      <c r="C113" s="562"/>
      <c r="D113" s="562"/>
      <c r="E113" s="562"/>
      <c r="F113" s="606"/>
      <c r="G113" s="607"/>
      <c r="H113" s="418">
        <f t="shared" si="1"/>
        <v>0</v>
      </c>
    </row>
    <row r="114" spans="2:8" ht="15">
      <c r="B114" s="556"/>
      <c r="C114" s="562"/>
      <c r="D114" s="562"/>
      <c r="E114" s="562"/>
      <c r="F114" s="606"/>
      <c r="G114" s="607"/>
      <c r="H114" s="418">
        <f t="shared" si="1"/>
        <v>0</v>
      </c>
    </row>
    <row r="115" spans="2:8" ht="15">
      <c r="B115" s="556"/>
      <c r="C115" s="562"/>
      <c r="D115" s="562"/>
      <c r="E115" s="562"/>
      <c r="F115" s="606"/>
      <c r="G115" s="607"/>
      <c r="H115" s="418">
        <f t="shared" si="1"/>
        <v>0</v>
      </c>
    </row>
    <row r="116" spans="2:8" ht="15">
      <c r="B116" s="556"/>
      <c r="C116" s="562"/>
      <c r="D116" s="562"/>
      <c r="E116" s="562"/>
      <c r="F116" s="606"/>
      <c r="G116" s="607"/>
      <c r="H116" s="418">
        <f t="shared" si="1"/>
        <v>0</v>
      </c>
    </row>
    <row r="117" spans="2:8" ht="15">
      <c r="B117" s="556"/>
      <c r="C117" s="562"/>
      <c r="D117" s="562"/>
      <c r="E117" s="562"/>
      <c r="F117" s="606"/>
      <c r="G117" s="607"/>
      <c r="H117" s="418">
        <f t="shared" si="1"/>
        <v>0</v>
      </c>
    </row>
    <row r="118" spans="2:8" ht="15">
      <c r="B118" s="556"/>
      <c r="C118" s="562"/>
      <c r="D118" s="562"/>
      <c r="E118" s="562"/>
      <c r="F118" s="606"/>
      <c r="G118" s="607"/>
      <c r="H118" s="418">
        <f t="shared" si="1"/>
        <v>0</v>
      </c>
    </row>
    <row r="119" spans="2:8" ht="15">
      <c r="B119" s="556"/>
      <c r="C119" s="562"/>
      <c r="D119" s="562"/>
      <c r="E119" s="562"/>
      <c r="F119" s="606"/>
      <c r="G119" s="607"/>
      <c r="H119" s="418">
        <f t="shared" si="1"/>
        <v>0</v>
      </c>
    </row>
    <row r="120" spans="2:8" ht="15">
      <c r="B120" s="556"/>
      <c r="C120" s="562"/>
      <c r="D120" s="562"/>
      <c r="E120" s="562"/>
      <c r="F120" s="606"/>
      <c r="G120" s="607"/>
      <c r="H120" s="418">
        <f t="shared" si="1"/>
        <v>0</v>
      </c>
    </row>
    <row r="121" spans="2:8" ht="15">
      <c r="B121" s="556"/>
      <c r="C121" s="562"/>
      <c r="D121" s="562"/>
      <c r="E121" s="562"/>
      <c r="F121" s="606"/>
      <c r="G121" s="607"/>
      <c r="H121" s="418">
        <f t="shared" si="1"/>
        <v>0</v>
      </c>
    </row>
    <row r="122" spans="2:8" ht="15">
      <c r="B122" s="556"/>
      <c r="C122" s="562"/>
      <c r="D122" s="562"/>
      <c r="E122" s="562"/>
      <c r="F122" s="606"/>
      <c r="G122" s="607"/>
      <c r="H122" s="418">
        <f t="shared" si="1"/>
        <v>0</v>
      </c>
    </row>
    <row r="123" spans="2:8" ht="15">
      <c r="B123" s="556"/>
      <c r="C123" s="562"/>
      <c r="D123" s="562"/>
      <c r="E123" s="562"/>
      <c r="F123" s="606"/>
      <c r="G123" s="607"/>
      <c r="H123" s="418">
        <f t="shared" si="1"/>
        <v>0</v>
      </c>
    </row>
    <row r="124" spans="2:8" ht="15">
      <c r="B124" s="556"/>
      <c r="C124" s="562"/>
      <c r="D124" s="562"/>
      <c r="E124" s="562"/>
      <c r="F124" s="606"/>
      <c r="G124" s="607"/>
      <c r="H124" s="418">
        <f t="shared" si="1"/>
        <v>0</v>
      </c>
    </row>
    <row r="125" spans="2:8" ht="15">
      <c r="B125" s="556"/>
      <c r="C125" s="562"/>
      <c r="D125" s="562"/>
      <c r="E125" s="562"/>
      <c r="F125" s="606"/>
      <c r="G125" s="607"/>
      <c r="H125" s="418">
        <f t="shared" si="1"/>
        <v>0</v>
      </c>
    </row>
    <row r="126" spans="2:8" ht="15">
      <c r="B126" s="556"/>
      <c r="C126" s="562"/>
      <c r="D126" s="562"/>
      <c r="E126" s="562"/>
      <c r="F126" s="606"/>
      <c r="G126" s="607"/>
      <c r="H126" s="418">
        <f t="shared" si="1"/>
        <v>0</v>
      </c>
    </row>
    <row r="127" spans="2:8" ht="15">
      <c r="B127" s="556"/>
      <c r="C127" s="562"/>
      <c r="D127" s="562"/>
      <c r="E127" s="562"/>
      <c r="F127" s="606"/>
      <c r="G127" s="607"/>
      <c r="H127" s="418">
        <f t="shared" si="1"/>
        <v>0</v>
      </c>
    </row>
    <row r="128" spans="2:8" ht="15">
      <c r="B128" s="556"/>
      <c r="C128" s="562"/>
      <c r="D128" s="562"/>
      <c r="E128" s="562"/>
      <c r="F128" s="606"/>
      <c r="G128" s="607"/>
      <c r="H128" s="418">
        <f t="shared" si="1"/>
        <v>0</v>
      </c>
    </row>
    <row r="129" spans="2:8" ht="15">
      <c r="B129" s="557"/>
      <c r="C129" s="562"/>
      <c r="D129" s="562"/>
      <c r="E129" s="562"/>
      <c r="F129" s="606"/>
      <c r="G129" s="607"/>
      <c r="H129" s="418">
        <f t="shared" si="1"/>
        <v>0</v>
      </c>
    </row>
    <row r="130" spans="2:8" ht="15">
      <c r="B130" s="557"/>
      <c r="C130" s="562"/>
      <c r="D130" s="562"/>
      <c r="E130" s="562"/>
      <c r="F130" s="606"/>
      <c r="G130" s="607"/>
      <c r="H130" s="418">
        <f t="shared" si="1"/>
        <v>0</v>
      </c>
    </row>
    <row r="131" spans="2:8" ht="15">
      <c r="B131" s="557"/>
      <c r="C131" s="562"/>
      <c r="D131" s="562"/>
      <c r="E131" s="562"/>
      <c r="F131" s="606"/>
      <c r="G131" s="607"/>
      <c r="H131" s="418">
        <f t="shared" si="1"/>
        <v>0</v>
      </c>
    </row>
    <row r="132" spans="2:8" ht="15">
      <c r="B132" s="557"/>
      <c r="C132" s="562"/>
      <c r="D132" s="562"/>
      <c r="E132" s="562"/>
      <c r="F132" s="606"/>
      <c r="G132" s="607"/>
      <c r="H132" s="418">
        <f t="shared" si="1"/>
        <v>0</v>
      </c>
    </row>
    <row r="133" spans="2:8" ht="15">
      <c r="B133" s="557"/>
      <c r="C133" s="562"/>
      <c r="D133" s="562"/>
      <c r="E133" s="562"/>
      <c r="F133" s="606"/>
      <c r="G133" s="607"/>
      <c r="H133" s="418">
        <f t="shared" si="1"/>
        <v>0</v>
      </c>
    </row>
    <row r="134" spans="2:8" ht="15">
      <c r="B134" s="557"/>
      <c r="C134" s="562"/>
      <c r="D134" s="562"/>
      <c r="E134" s="562"/>
      <c r="F134" s="606"/>
      <c r="G134" s="607"/>
      <c r="H134" s="418">
        <f t="shared" si="1"/>
        <v>0</v>
      </c>
    </row>
    <row r="135" spans="2:8" ht="15">
      <c r="B135" s="557"/>
      <c r="C135" s="562"/>
      <c r="D135" s="562"/>
      <c r="E135" s="562"/>
      <c r="F135" s="606"/>
      <c r="G135" s="607"/>
      <c r="H135" s="418">
        <f t="shared" si="1"/>
        <v>0</v>
      </c>
    </row>
    <row r="136" spans="2:8" ht="15.75" thickBot="1">
      <c r="B136" s="558"/>
      <c r="C136" s="564"/>
      <c r="D136" s="564"/>
      <c r="E136" s="564"/>
      <c r="F136" s="611"/>
      <c r="G136" s="612"/>
      <c r="H136" s="552">
        <f t="shared" si="1"/>
        <v>0</v>
      </c>
    </row>
    <row r="137" spans="2:8" ht="16.5" thickBot="1">
      <c r="B137" s="1"/>
      <c r="C137" s="1"/>
      <c r="D137" s="1"/>
      <c r="E137" s="1"/>
      <c r="F137" s="1"/>
      <c r="G137" s="419" t="s">
        <v>71</v>
      </c>
      <c r="H137" s="550">
        <f>SUM(H74:H136)</f>
        <v>0</v>
      </c>
    </row>
    <row r="138" ht="15.75" thickBot="1"/>
    <row r="139" spans="7:8" ht="16.5" thickBot="1">
      <c r="G139" s="613" t="s">
        <v>226</v>
      </c>
      <c r="H139" s="614">
        <f>+H137+H68</f>
        <v>0</v>
      </c>
    </row>
  </sheetData>
  <sheetProtection/>
  <mergeCells count="1">
    <mergeCell ref="B2:H2"/>
  </mergeCells>
  <printOptions horizontalCentered="1"/>
  <pageMargins left="0.36" right="0.32" top="0.49" bottom="0.5" header="0.33" footer="0.36"/>
  <pageSetup fitToHeight="1" fitToWidth="1" horizontalDpi="600" verticalDpi="600" orientation="landscape" paperSize="9" scale="4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46"/>
  <sheetViews>
    <sheetView zoomScale="63" zoomScaleNormal="63" zoomScalePageLayoutView="0" workbookViewId="0" topLeftCell="A1">
      <selection activeCell="K145" sqref="K145"/>
    </sheetView>
  </sheetViews>
  <sheetFormatPr defaultColWidth="9.140625" defaultRowHeight="12.75"/>
  <cols>
    <col min="1" max="1" width="2.7109375" style="1" customWidth="1"/>
    <col min="2" max="2" width="11.421875" style="2" customWidth="1"/>
    <col min="3" max="3" width="9.140625" style="1" customWidth="1"/>
    <col min="4" max="4" width="10.8515625" style="1" customWidth="1"/>
    <col min="5" max="5" width="12.00390625" style="1" customWidth="1"/>
    <col min="6" max="6" width="38.421875" style="1" customWidth="1"/>
    <col min="7" max="7" width="24.28125" style="1" customWidth="1"/>
    <col min="8" max="8" width="22.421875" style="1" customWidth="1"/>
    <col min="9" max="9" width="19.28125" style="1" customWidth="1"/>
    <col min="10" max="10" width="13.7109375" style="1" customWidth="1"/>
    <col min="11" max="11" width="14.140625" style="1" customWidth="1"/>
    <col min="12" max="12" width="13.00390625" style="1" customWidth="1"/>
    <col min="13" max="13" width="12.8515625" style="3" customWidth="1"/>
    <col min="14" max="14" width="17.7109375" style="1" customWidth="1"/>
    <col min="15" max="15" width="16.7109375" style="1" customWidth="1"/>
    <col min="16" max="16" width="16.57421875" style="1" customWidth="1"/>
    <col min="17" max="17" width="22.28125" style="1" customWidth="1"/>
    <col min="18" max="20" width="9.140625" style="1" customWidth="1"/>
    <col min="21" max="21" width="5.00390625" style="1" customWidth="1"/>
    <col min="22" max="22" width="11.7109375" style="1" bestFit="1" customWidth="1"/>
    <col min="23" max="16384" width="9.140625" style="1" customWidth="1"/>
  </cols>
  <sheetData>
    <row r="1" ht="16.5" thickBot="1"/>
    <row r="2" spans="2:17" ht="23.25" customHeight="1" thickBot="1">
      <c r="B2" s="737" t="s">
        <v>58</v>
      </c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3"/>
    </row>
    <row r="3" spans="7:19" ht="16.5" thickBot="1">
      <c r="G3" s="4"/>
      <c r="H3" s="5"/>
      <c r="I3" s="5"/>
      <c r="J3" s="5"/>
      <c r="S3" s="5"/>
    </row>
    <row r="4" spans="2:22" s="6" customFormat="1" ht="55.5" customHeight="1" thickBot="1">
      <c r="B4" s="229" t="s">
        <v>59</v>
      </c>
      <c r="C4" s="746" t="s">
        <v>60</v>
      </c>
      <c r="D4" s="747"/>
      <c r="E4" s="747"/>
      <c r="F4" s="748"/>
      <c r="G4" s="231" t="s">
        <v>61</v>
      </c>
      <c r="H4" s="231" t="s">
        <v>62</v>
      </c>
      <c r="I4" s="231" t="s">
        <v>63</v>
      </c>
      <c r="J4" s="231" t="s">
        <v>64</v>
      </c>
      <c r="K4" s="231" t="s">
        <v>65</v>
      </c>
      <c r="L4" s="231" t="s">
        <v>66</v>
      </c>
      <c r="M4" s="623" t="s">
        <v>67</v>
      </c>
      <c r="N4" s="231" t="s">
        <v>68</v>
      </c>
      <c r="O4" s="231" t="s">
        <v>189</v>
      </c>
      <c r="P4" s="230" t="s">
        <v>69</v>
      </c>
      <c r="Q4" s="624" t="s">
        <v>70</v>
      </c>
      <c r="R4" s="1"/>
      <c r="V4" s="7"/>
    </row>
    <row r="5" spans="2:22" s="8" customFormat="1" ht="15.75">
      <c r="B5" s="132"/>
      <c r="C5" s="749"/>
      <c r="D5" s="750"/>
      <c r="E5" s="750"/>
      <c r="F5" s="751"/>
      <c r="G5" s="133"/>
      <c r="H5" s="133"/>
      <c r="I5" s="134"/>
      <c r="J5" s="134"/>
      <c r="K5" s="134"/>
      <c r="L5" s="143"/>
      <c r="M5" s="615">
        <f>+J5*K5*L5</f>
        <v>0</v>
      </c>
      <c r="N5" s="625"/>
      <c r="O5" s="625"/>
      <c r="P5" s="625"/>
      <c r="Q5" s="618">
        <f>SUM(N5:P5)</f>
        <v>0</v>
      </c>
      <c r="R5" s="1"/>
      <c r="V5" s="9"/>
    </row>
    <row r="6" spans="2:22" ht="15.75">
      <c r="B6" s="135"/>
      <c r="C6" s="743"/>
      <c r="D6" s="744"/>
      <c r="E6" s="744"/>
      <c r="F6" s="745"/>
      <c r="G6" s="137"/>
      <c r="H6" s="138"/>
      <c r="I6" s="137"/>
      <c r="J6" s="137"/>
      <c r="K6" s="137"/>
      <c r="L6" s="136"/>
      <c r="M6" s="616">
        <f aca="true" t="shared" si="0" ref="M6:M70">+J6*K6*L6</f>
        <v>0</v>
      </c>
      <c r="N6" s="622"/>
      <c r="O6" s="622"/>
      <c r="P6" s="622"/>
      <c r="Q6" s="619">
        <f aca="true" t="shared" si="1" ref="Q6:Q48">SUM(N6:P6)</f>
        <v>0</v>
      </c>
      <c r="V6" s="10"/>
    </row>
    <row r="7" spans="2:22" ht="15.75">
      <c r="B7" s="135"/>
      <c r="C7" s="743"/>
      <c r="D7" s="744"/>
      <c r="E7" s="744"/>
      <c r="F7" s="745"/>
      <c r="G7" s="137"/>
      <c r="H7" s="138"/>
      <c r="I7" s="137"/>
      <c r="J7" s="137"/>
      <c r="K7" s="137"/>
      <c r="L7" s="136"/>
      <c r="M7" s="616">
        <f t="shared" si="0"/>
        <v>0</v>
      </c>
      <c r="N7" s="622"/>
      <c r="O7" s="622"/>
      <c r="P7" s="622"/>
      <c r="Q7" s="619">
        <f t="shared" si="1"/>
        <v>0</v>
      </c>
      <c r="V7" s="10"/>
    </row>
    <row r="8" spans="2:22" ht="15.75">
      <c r="B8" s="135"/>
      <c r="C8" s="743"/>
      <c r="D8" s="744"/>
      <c r="E8" s="744"/>
      <c r="F8" s="745"/>
      <c r="G8" s="137"/>
      <c r="H8" s="138"/>
      <c r="I8" s="137"/>
      <c r="J8" s="137"/>
      <c r="K8" s="137"/>
      <c r="L8" s="136"/>
      <c r="M8" s="616">
        <f t="shared" si="0"/>
        <v>0</v>
      </c>
      <c r="N8" s="622"/>
      <c r="O8" s="622"/>
      <c r="P8" s="622"/>
      <c r="Q8" s="619">
        <f t="shared" si="1"/>
        <v>0</v>
      </c>
      <c r="V8" s="10"/>
    </row>
    <row r="9" spans="2:22" ht="15.75">
      <c r="B9" s="135"/>
      <c r="C9" s="743"/>
      <c r="D9" s="744"/>
      <c r="E9" s="744"/>
      <c r="F9" s="745"/>
      <c r="G9" s="137"/>
      <c r="H9" s="138"/>
      <c r="I9" s="137"/>
      <c r="J9" s="137"/>
      <c r="K9" s="137"/>
      <c r="L9" s="136"/>
      <c r="M9" s="616">
        <f t="shared" si="0"/>
        <v>0</v>
      </c>
      <c r="N9" s="622"/>
      <c r="O9" s="622"/>
      <c r="P9" s="622"/>
      <c r="Q9" s="619">
        <f t="shared" si="1"/>
        <v>0</v>
      </c>
      <c r="V9" s="10"/>
    </row>
    <row r="10" spans="2:22" ht="15.75">
      <c r="B10" s="135"/>
      <c r="C10" s="743"/>
      <c r="D10" s="744"/>
      <c r="E10" s="744"/>
      <c r="F10" s="745"/>
      <c r="G10" s="137"/>
      <c r="H10" s="138"/>
      <c r="I10" s="137"/>
      <c r="J10" s="137"/>
      <c r="K10" s="137"/>
      <c r="L10" s="136"/>
      <c r="M10" s="616">
        <f t="shared" si="0"/>
        <v>0</v>
      </c>
      <c r="N10" s="622"/>
      <c r="O10" s="622"/>
      <c r="P10" s="622"/>
      <c r="Q10" s="619">
        <f t="shared" si="1"/>
        <v>0</v>
      </c>
      <c r="V10" s="10"/>
    </row>
    <row r="11" spans="2:22" ht="15.75">
      <c r="B11" s="135"/>
      <c r="C11" s="743"/>
      <c r="D11" s="744"/>
      <c r="E11" s="744"/>
      <c r="F11" s="745"/>
      <c r="G11" s="137"/>
      <c r="H11" s="138"/>
      <c r="I11" s="137"/>
      <c r="J11" s="137"/>
      <c r="K11" s="137"/>
      <c r="L11" s="136"/>
      <c r="M11" s="616">
        <f t="shared" si="0"/>
        <v>0</v>
      </c>
      <c r="N11" s="622"/>
      <c r="O11" s="622"/>
      <c r="P11" s="622"/>
      <c r="Q11" s="619">
        <f t="shared" si="1"/>
        <v>0</v>
      </c>
      <c r="V11" s="10"/>
    </row>
    <row r="12" spans="2:22" ht="15.75">
      <c r="B12" s="135"/>
      <c r="C12" s="743"/>
      <c r="D12" s="744"/>
      <c r="E12" s="744"/>
      <c r="F12" s="745"/>
      <c r="G12" s="137"/>
      <c r="H12" s="138"/>
      <c r="I12" s="137"/>
      <c r="J12" s="137"/>
      <c r="K12" s="137"/>
      <c r="L12" s="136"/>
      <c r="M12" s="616">
        <f t="shared" si="0"/>
        <v>0</v>
      </c>
      <c r="N12" s="622"/>
      <c r="O12" s="622"/>
      <c r="P12" s="622"/>
      <c r="Q12" s="619">
        <f t="shared" si="1"/>
        <v>0</v>
      </c>
      <c r="V12" s="10"/>
    </row>
    <row r="13" spans="2:22" ht="15.75">
      <c r="B13" s="135"/>
      <c r="C13" s="743"/>
      <c r="D13" s="744"/>
      <c r="E13" s="744"/>
      <c r="F13" s="745"/>
      <c r="G13" s="137"/>
      <c r="H13" s="138"/>
      <c r="I13" s="137"/>
      <c r="J13" s="137"/>
      <c r="K13" s="137"/>
      <c r="L13" s="136"/>
      <c r="M13" s="616">
        <f t="shared" si="0"/>
        <v>0</v>
      </c>
      <c r="N13" s="622"/>
      <c r="O13" s="622"/>
      <c r="P13" s="622"/>
      <c r="Q13" s="619">
        <f t="shared" si="1"/>
        <v>0</v>
      </c>
      <c r="V13" s="10"/>
    </row>
    <row r="14" spans="2:22" ht="15.75">
      <c r="B14" s="135"/>
      <c r="C14" s="743"/>
      <c r="D14" s="744"/>
      <c r="E14" s="744"/>
      <c r="F14" s="745"/>
      <c r="G14" s="137"/>
      <c r="H14" s="138"/>
      <c r="I14" s="137"/>
      <c r="J14" s="137"/>
      <c r="K14" s="137"/>
      <c r="L14" s="136"/>
      <c r="M14" s="616">
        <f t="shared" si="0"/>
        <v>0</v>
      </c>
      <c r="N14" s="622"/>
      <c r="O14" s="622"/>
      <c r="P14" s="622"/>
      <c r="Q14" s="619">
        <f t="shared" si="1"/>
        <v>0</v>
      </c>
      <c r="V14" s="10"/>
    </row>
    <row r="15" spans="2:22" ht="15.75">
      <c r="B15" s="135"/>
      <c r="C15" s="743"/>
      <c r="D15" s="744"/>
      <c r="E15" s="744"/>
      <c r="F15" s="745"/>
      <c r="G15" s="137"/>
      <c r="H15" s="138"/>
      <c r="I15" s="137"/>
      <c r="J15" s="137"/>
      <c r="K15" s="137"/>
      <c r="L15" s="136"/>
      <c r="M15" s="616">
        <f t="shared" si="0"/>
        <v>0</v>
      </c>
      <c r="N15" s="622"/>
      <c r="O15" s="622"/>
      <c r="P15" s="622"/>
      <c r="Q15" s="619">
        <f t="shared" si="1"/>
        <v>0</v>
      </c>
      <c r="V15" s="10"/>
    </row>
    <row r="16" spans="2:22" ht="15.75">
      <c r="B16" s="135"/>
      <c r="C16" s="743"/>
      <c r="D16" s="744"/>
      <c r="E16" s="744"/>
      <c r="F16" s="745"/>
      <c r="G16" s="137"/>
      <c r="H16" s="138"/>
      <c r="I16" s="137"/>
      <c r="J16" s="137"/>
      <c r="K16" s="137"/>
      <c r="L16" s="136"/>
      <c r="M16" s="616">
        <f t="shared" si="0"/>
        <v>0</v>
      </c>
      <c r="N16" s="622"/>
      <c r="O16" s="622"/>
      <c r="P16" s="622"/>
      <c r="Q16" s="619">
        <f t="shared" si="1"/>
        <v>0</v>
      </c>
      <c r="V16" s="10"/>
    </row>
    <row r="17" spans="2:22" ht="15.75">
      <c r="B17" s="135"/>
      <c r="C17" s="743"/>
      <c r="D17" s="744"/>
      <c r="E17" s="744"/>
      <c r="F17" s="745"/>
      <c r="G17" s="137"/>
      <c r="H17" s="138"/>
      <c r="I17" s="137"/>
      <c r="J17" s="137"/>
      <c r="K17" s="137"/>
      <c r="L17" s="136"/>
      <c r="M17" s="616">
        <f t="shared" si="0"/>
        <v>0</v>
      </c>
      <c r="N17" s="622"/>
      <c r="O17" s="622"/>
      <c r="P17" s="622"/>
      <c r="Q17" s="619">
        <f t="shared" si="1"/>
        <v>0</v>
      </c>
      <c r="V17" s="10"/>
    </row>
    <row r="18" spans="2:22" ht="15.75">
      <c r="B18" s="135"/>
      <c r="C18" s="743"/>
      <c r="D18" s="744"/>
      <c r="E18" s="744"/>
      <c r="F18" s="745"/>
      <c r="G18" s="137"/>
      <c r="H18" s="138"/>
      <c r="I18" s="137"/>
      <c r="J18" s="137"/>
      <c r="K18" s="137"/>
      <c r="L18" s="136"/>
      <c r="M18" s="616">
        <f t="shared" si="0"/>
        <v>0</v>
      </c>
      <c r="N18" s="622"/>
      <c r="O18" s="622"/>
      <c r="P18" s="622"/>
      <c r="Q18" s="619">
        <f t="shared" si="1"/>
        <v>0</v>
      </c>
      <c r="V18" s="10"/>
    </row>
    <row r="19" spans="2:22" ht="15.75">
      <c r="B19" s="135"/>
      <c r="C19" s="743"/>
      <c r="D19" s="744"/>
      <c r="E19" s="744"/>
      <c r="F19" s="745"/>
      <c r="G19" s="137"/>
      <c r="H19" s="138"/>
      <c r="I19" s="137"/>
      <c r="J19" s="137"/>
      <c r="K19" s="137"/>
      <c r="L19" s="136"/>
      <c r="M19" s="616">
        <f t="shared" si="0"/>
        <v>0</v>
      </c>
      <c r="N19" s="622"/>
      <c r="O19" s="622"/>
      <c r="P19" s="622"/>
      <c r="Q19" s="619">
        <f t="shared" si="1"/>
        <v>0</v>
      </c>
      <c r="V19" s="10"/>
    </row>
    <row r="20" spans="2:22" ht="15.75">
      <c r="B20" s="135"/>
      <c r="C20" s="743"/>
      <c r="D20" s="744"/>
      <c r="E20" s="744"/>
      <c r="F20" s="745"/>
      <c r="G20" s="137"/>
      <c r="H20" s="138"/>
      <c r="I20" s="137"/>
      <c r="J20" s="137"/>
      <c r="K20" s="137"/>
      <c r="L20" s="136"/>
      <c r="M20" s="616">
        <f t="shared" si="0"/>
        <v>0</v>
      </c>
      <c r="N20" s="622"/>
      <c r="O20" s="622"/>
      <c r="P20" s="622"/>
      <c r="Q20" s="619">
        <f t="shared" si="1"/>
        <v>0</v>
      </c>
      <c r="V20" s="10"/>
    </row>
    <row r="21" spans="2:22" ht="15.75">
      <c r="B21" s="135"/>
      <c r="C21" s="743"/>
      <c r="D21" s="744"/>
      <c r="E21" s="744"/>
      <c r="F21" s="745"/>
      <c r="G21" s="137"/>
      <c r="H21" s="138"/>
      <c r="I21" s="137"/>
      <c r="J21" s="137"/>
      <c r="K21" s="137"/>
      <c r="L21" s="136"/>
      <c r="M21" s="616">
        <f t="shared" si="0"/>
        <v>0</v>
      </c>
      <c r="N21" s="622"/>
      <c r="O21" s="622"/>
      <c r="P21" s="622"/>
      <c r="Q21" s="619">
        <f t="shared" si="1"/>
        <v>0</v>
      </c>
      <c r="V21" s="10"/>
    </row>
    <row r="22" spans="2:22" ht="15.75">
      <c r="B22" s="135"/>
      <c r="C22" s="743"/>
      <c r="D22" s="744"/>
      <c r="E22" s="744"/>
      <c r="F22" s="745"/>
      <c r="G22" s="137"/>
      <c r="H22" s="138"/>
      <c r="I22" s="137"/>
      <c r="J22" s="137"/>
      <c r="K22" s="137"/>
      <c r="L22" s="136"/>
      <c r="M22" s="616">
        <f t="shared" si="0"/>
        <v>0</v>
      </c>
      <c r="N22" s="622"/>
      <c r="O22" s="622"/>
      <c r="P22" s="622"/>
      <c r="Q22" s="619">
        <f t="shared" si="1"/>
        <v>0</v>
      </c>
      <c r="V22" s="10"/>
    </row>
    <row r="23" spans="2:22" ht="15.75">
      <c r="B23" s="135"/>
      <c r="C23" s="743"/>
      <c r="D23" s="744"/>
      <c r="E23" s="744"/>
      <c r="F23" s="745"/>
      <c r="G23" s="137"/>
      <c r="H23" s="138"/>
      <c r="I23" s="137"/>
      <c r="J23" s="137"/>
      <c r="K23" s="137"/>
      <c r="L23" s="136"/>
      <c r="M23" s="616">
        <f t="shared" si="0"/>
        <v>0</v>
      </c>
      <c r="N23" s="622"/>
      <c r="O23" s="622"/>
      <c r="P23" s="622"/>
      <c r="Q23" s="619">
        <f t="shared" si="1"/>
        <v>0</v>
      </c>
      <c r="V23" s="10"/>
    </row>
    <row r="24" spans="2:22" ht="15.75">
      <c r="B24" s="135"/>
      <c r="C24" s="743"/>
      <c r="D24" s="744"/>
      <c r="E24" s="744"/>
      <c r="F24" s="745"/>
      <c r="G24" s="137"/>
      <c r="H24" s="138"/>
      <c r="I24" s="137"/>
      <c r="J24" s="137"/>
      <c r="K24" s="137"/>
      <c r="L24" s="136"/>
      <c r="M24" s="616">
        <f t="shared" si="0"/>
        <v>0</v>
      </c>
      <c r="N24" s="622"/>
      <c r="O24" s="622"/>
      <c r="P24" s="622"/>
      <c r="Q24" s="619">
        <f t="shared" si="1"/>
        <v>0</v>
      </c>
      <c r="V24" s="10"/>
    </row>
    <row r="25" spans="2:22" ht="15.75">
      <c r="B25" s="135"/>
      <c r="C25" s="743"/>
      <c r="D25" s="744"/>
      <c r="E25" s="744"/>
      <c r="F25" s="745"/>
      <c r="G25" s="137"/>
      <c r="H25" s="138"/>
      <c r="I25" s="137"/>
      <c r="J25" s="137"/>
      <c r="K25" s="137"/>
      <c r="L25" s="136"/>
      <c r="M25" s="616">
        <f t="shared" si="0"/>
        <v>0</v>
      </c>
      <c r="N25" s="622"/>
      <c r="O25" s="622"/>
      <c r="P25" s="622"/>
      <c r="Q25" s="619">
        <f t="shared" si="1"/>
        <v>0</v>
      </c>
      <c r="V25" s="10"/>
    </row>
    <row r="26" spans="2:22" ht="15.75">
      <c r="B26" s="135"/>
      <c r="C26" s="743"/>
      <c r="D26" s="744"/>
      <c r="E26" s="744"/>
      <c r="F26" s="745"/>
      <c r="G26" s="137"/>
      <c r="H26" s="138"/>
      <c r="I26" s="137"/>
      <c r="J26" s="137"/>
      <c r="K26" s="137"/>
      <c r="L26" s="136"/>
      <c r="M26" s="616">
        <f t="shared" si="0"/>
        <v>0</v>
      </c>
      <c r="N26" s="622"/>
      <c r="O26" s="622"/>
      <c r="P26" s="622"/>
      <c r="Q26" s="619">
        <f t="shared" si="1"/>
        <v>0</v>
      </c>
      <c r="V26" s="10"/>
    </row>
    <row r="27" spans="2:22" ht="15.75">
      <c r="B27" s="135"/>
      <c r="C27" s="743"/>
      <c r="D27" s="744"/>
      <c r="E27" s="744"/>
      <c r="F27" s="745"/>
      <c r="G27" s="137"/>
      <c r="H27" s="138"/>
      <c r="I27" s="137"/>
      <c r="J27" s="137"/>
      <c r="K27" s="137"/>
      <c r="L27" s="136"/>
      <c r="M27" s="616">
        <f t="shared" si="0"/>
        <v>0</v>
      </c>
      <c r="N27" s="622"/>
      <c r="O27" s="622"/>
      <c r="P27" s="622"/>
      <c r="Q27" s="619">
        <f t="shared" si="1"/>
        <v>0</v>
      </c>
      <c r="V27" s="10"/>
    </row>
    <row r="28" spans="2:22" ht="15.75">
      <c r="B28" s="135"/>
      <c r="C28" s="743"/>
      <c r="D28" s="744"/>
      <c r="E28" s="744"/>
      <c r="F28" s="745"/>
      <c r="G28" s="137"/>
      <c r="H28" s="138"/>
      <c r="I28" s="137"/>
      <c r="J28" s="137"/>
      <c r="K28" s="137"/>
      <c r="L28" s="136"/>
      <c r="M28" s="616">
        <f t="shared" si="0"/>
        <v>0</v>
      </c>
      <c r="N28" s="622"/>
      <c r="O28" s="622"/>
      <c r="P28" s="622"/>
      <c r="Q28" s="619">
        <f t="shared" si="1"/>
        <v>0</v>
      </c>
      <c r="V28" s="10"/>
    </row>
    <row r="29" spans="2:22" ht="15.75">
      <c r="B29" s="135"/>
      <c r="C29" s="743"/>
      <c r="D29" s="744"/>
      <c r="E29" s="744"/>
      <c r="F29" s="745"/>
      <c r="G29" s="137"/>
      <c r="H29" s="138"/>
      <c r="I29" s="137"/>
      <c r="J29" s="137"/>
      <c r="K29" s="137"/>
      <c r="L29" s="136"/>
      <c r="M29" s="616">
        <f t="shared" si="0"/>
        <v>0</v>
      </c>
      <c r="N29" s="622"/>
      <c r="O29" s="622"/>
      <c r="P29" s="622"/>
      <c r="Q29" s="619">
        <f t="shared" si="1"/>
        <v>0</v>
      </c>
      <c r="V29" s="10"/>
    </row>
    <row r="30" spans="2:22" ht="15.75">
      <c r="B30" s="135"/>
      <c r="C30" s="743"/>
      <c r="D30" s="744"/>
      <c r="E30" s="744"/>
      <c r="F30" s="745"/>
      <c r="G30" s="137"/>
      <c r="H30" s="138"/>
      <c r="I30" s="137"/>
      <c r="J30" s="137"/>
      <c r="K30" s="137"/>
      <c r="L30" s="136"/>
      <c r="M30" s="616">
        <f t="shared" si="0"/>
        <v>0</v>
      </c>
      <c r="N30" s="622"/>
      <c r="O30" s="622"/>
      <c r="P30" s="622"/>
      <c r="Q30" s="619">
        <f t="shared" si="1"/>
        <v>0</v>
      </c>
      <c r="V30" s="10"/>
    </row>
    <row r="31" spans="2:22" ht="15.75">
      <c r="B31" s="135"/>
      <c r="C31" s="743"/>
      <c r="D31" s="744"/>
      <c r="E31" s="744"/>
      <c r="F31" s="745"/>
      <c r="G31" s="137"/>
      <c r="H31" s="138"/>
      <c r="I31" s="137"/>
      <c r="J31" s="137"/>
      <c r="K31" s="137"/>
      <c r="L31" s="136"/>
      <c r="M31" s="616">
        <f t="shared" si="0"/>
        <v>0</v>
      </c>
      <c r="N31" s="622"/>
      <c r="O31" s="622"/>
      <c r="P31" s="622"/>
      <c r="Q31" s="619">
        <f t="shared" si="1"/>
        <v>0</v>
      </c>
      <c r="V31" s="10"/>
    </row>
    <row r="32" spans="2:22" ht="15.75">
      <c r="B32" s="135"/>
      <c r="C32" s="743"/>
      <c r="D32" s="744"/>
      <c r="E32" s="744"/>
      <c r="F32" s="745"/>
      <c r="G32" s="137"/>
      <c r="H32" s="138"/>
      <c r="I32" s="137"/>
      <c r="J32" s="137"/>
      <c r="K32" s="137"/>
      <c r="L32" s="136"/>
      <c r="M32" s="616">
        <f t="shared" si="0"/>
        <v>0</v>
      </c>
      <c r="N32" s="622"/>
      <c r="O32" s="622"/>
      <c r="P32" s="622"/>
      <c r="Q32" s="619">
        <f t="shared" si="1"/>
        <v>0</v>
      </c>
      <c r="V32" s="10"/>
    </row>
    <row r="33" spans="2:22" ht="15.75">
      <c r="B33" s="135"/>
      <c r="C33" s="743"/>
      <c r="D33" s="744"/>
      <c r="E33" s="744"/>
      <c r="F33" s="745"/>
      <c r="G33" s="137"/>
      <c r="H33" s="138"/>
      <c r="I33" s="137"/>
      <c r="J33" s="137"/>
      <c r="K33" s="137"/>
      <c r="L33" s="136"/>
      <c r="M33" s="616">
        <f t="shared" si="0"/>
        <v>0</v>
      </c>
      <c r="N33" s="622"/>
      <c r="O33" s="622"/>
      <c r="P33" s="622"/>
      <c r="Q33" s="619">
        <f t="shared" si="1"/>
        <v>0</v>
      </c>
      <c r="V33" s="10"/>
    </row>
    <row r="34" spans="2:22" ht="15.75">
      <c r="B34" s="135"/>
      <c r="C34" s="743"/>
      <c r="D34" s="744"/>
      <c r="E34" s="744"/>
      <c r="F34" s="745"/>
      <c r="G34" s="137"/>
      <c r="H34" s="138"/>
      <c r="I34" s="137"/>
      <c r="J34" s="137"/>
      <c r="K34" s="137"/>
      <c r="L34" s="136"/>
      <c r="M34" s="616">
        <f t="shared" si="0"/>
        <v>0</v>
      </c>
      <c r="N34" s="622"/>
      <c r="O34" s="622"/>
      <c r="P34" s="622"/>
      <c r="Q34" s="619">
        <f t="shared" si="1"/>
        <v>0</v>
      </c>
      <c r="V34" s="10"/>
    </row>
    <row r="35" spans="2:22" ht="15.75">
      <c r="B35" s="135"/>
      <c r="C35" s="743"/>
      <c r="D35" s="744"/>
      <c r="E35" s="744"/>
      <c r="F35" s="745"/>
      <c r="G35" s="137"/>
      <c r="H35" s="138"/>
      <c r="I35" s="137"/>
      <c r="J35" s="137"/>
      <c r="K35" s="137"/>
      <c r="L35" s="136"/>
      <c r="M35" s="616">
        <f t="shared" si="0"/>
        <v>0</v>
      </c>
      <c r="N35" s="622"/>
      <c r="O35" s="622"/>
      <c r="P35" s="622"/>
      <c r="Q35" s="619">
        <f t="shared" si="1"/>
        <v>0</v>
      </c>
      <c r="V35" s="10"/>
    </row>
    <row r="36" spans="2:22" ht="15.75">
      <c r="B36" s="135"/>
      <c r="C36" s="743"/>
      <c r="D36" s="744"/>
      <c r="E36" s="744"/>
      <c r="F36" s="745"/>
      <c r="G36" s="137"/>
      <c r="H36" s="138"/>
      <c r="I36" s="137"/>
      <c r="J36" s="137"/>
      <c r="K36" s="137"/>
      <c r="L36" s="136"/>
      <c r="M36" s="616">
        <f t="shared" si="0"/>
        <v>0</v>
      </c>
      <c r="N36" s="622"/>
      <c r="O36" s="622"/>
      <c r="P36" s="622"/>
      <c r="Q36" s="619">
        <f t="shared" si="1"/>
        <v>0</v>
      </c>
      <c r="V36" s="10"/>
    </row>
    <row r="37" spans="2:22" ht="15.75">
      <c r="B37" s="135"/>
      <c r="C37" s="743"/>
      <c r="D37" s="744"/>
      <c r="E37" s="744"/>
      <c r="F37" s="745"/>
      <c r="G37" s="137"/>
      <c r="H37" s="138"/>
      <c r="I37" s="137"/>
      <c r="J37" s="137"/>
      <c r="K37" s="137"/>
      <c r="L37" s="136"/>
      <c r="M37" s="616">
        <f t="shared" si="0"/>
        <v>0</v>
      </c>
      <c r="N37" s="622"/>
      <c r="O37" s="622"/>
      <c r="P37" s="622"/>
      <c r="Q37" s="619">
        <f t="shared" si="1"/>
        <v>0</v>
      </c>
      <c r="V37" s="10"/>
    </row>
    <row r="38" spans="2:22" ht="15.75">
      <c r="B38" s="135"/>
      <c r="C38" s="743"/>
      <c r="D38" s="744"/>
      <c r="E38" s="744"/>
      <c r="F38" s="745"/>
      <c r="G38" s="137"/>
      <c r="H38" s="138"/>
      <c r="I38" s="137"/>
      <c r="J38" s="137"/>
      <c r="K38" s="137"/>
      <c r="L38" s="136"/>
      <c r="M38" s="616">
        <f t="shared" si="0"/>
        <v>0</v>
      </c>
      <c r="N38" s="622"/>
      <c r="O38" s="622"/>
      <c r="P38" s="622"/>
      <c r="Q38" s="619">
        <f t="shared" si="1"/>
        <v>0</v>
      </c>
      <c r="V38" s="10"/>
    </row>
    <row r="39" spans="2:22" ht="15.75">
      <c r="B39" s="135"/>
      <c r="C39" s="743"/>
      <c r="D39" s="744"/>
      <c r="E39" s="744"/>
      <c r="F39" s="745"/>
      <c r="G39" s="137"/>
      <c r="H39" s="138"/>
      <c r="I39" s="137"/>
      <c r="J39" s="137"/>
      <c r="K39" s="137"/>
      <c r="L39" s="136"/>
      <c r="M39" s="616">
        <f t="shared" si="0"/>
        <v>0</v>
      </c>
      <c r="N39" s="622"/>
      <c r="O39" s="622"/>
      <c r="P39" s="622"/>
      <c r="Q39" s="619">
        <f t="shared" si="1"/>
        <v>0</v>
      </c>
      <c r="V39" s="10"/>
    </row>
    <row r="40" spans="2:22" ht="15.75">
      <c r="B40" s="135"/>
      <c r="C40" s="743"/>
      <c r="D40" s="744"/>
      <c r="E40" s="744"/>
      <c r="F40" s="745"/>
      <c r="G40" s="137"/>
      <c r="H40" s="138"/>
      <c r="I40" s="137"/>
      <c r="J40" s="137"/>
      <c r="K40" s="137"/>
      <c r="L40" s="136"/>
      <c r="M40" s="616">
        <f t="shared" si="0"/>
        <v>0</v>
      </c>
      <c r="N40" s="622"/>
      <c r="O40" s="622"/>
      <c r="P40" s="622"/>
      <c r="Q40" s="619">
        <f t="shared" si="1"/>
        <v>0</v>
      </c>
      <c r="V40" s="10"/>
    </row>
    <row r="41" spans="2:22" ht="15.75">
      <c r="B41" s="135"/>
      <c r="C41" s="743"/>
      <c r="D41" s="744"/>
      <c r="E41" s="744"/>
      <c r="F41" s="745"/>
      <c r="G41" s="137"/>
      <c r="H41" s="138"/>
      <c r="I41" s="137"/>
      <c r="J41" s="137"/>
      <c r="K41" s="137"/>
      <c r="L41" s="136"/>
      <c r="M41" s="616">
        <f t="shared" si="0"/>
        <v>0</v>
      </c>
      <c r="N41" s="622"/>
      <c r="O41" s="622"/>
      <c r="P41" s="622"/>
      <c r="Q41" s="619">
        <f t="shared" si="1"/>
        <v>0</v>
      </c>
      <c r="V41" s="10"/>
    </row>
    <row r="42" spans="2:22" ht="15.75">
      <c r="B42" s="135"/>
      <c r="C42" s="743"/>
      <c r="D42" s="744"/>
      <c r="E42" s="744"/>
      <c r="F42" s="745"/>
      <c r="G42" s="137"/>
      <c r="H42" s="138"/>
      <c r="I42" s="137"/>
      <c r="J42" s="137"/>
      <c r="K42" s="137"/>
      <c r="L42" s="136"/>
      <c r="M42" s="616">
        <f t="shared" si="0"/>
        <v>0</v>
      </c>
      <c r="N42" s="622"/>
      <c r="O42" s="622"/>
      <c r="P42" s="622"/>
      <c r="Q42" s="619">
        <f t="shared" si="1"/>
        <v>0</v>
      </c>
      <c r="V42" s="10"/>
    </row>
    <row r="43" spans="2:22" ht="15.75">
      <c r="B43" s="135"/>
      <c r="C43" s="743"/>
      <c r="D43" s="744"/>
      <c r="E43" s="744"/>
      <c r="F43" s="745"/>
      <c r="G43" s="137"/>
      <c r="H43" s="138"/>
      <c r="I43" s="137"/>
      <c r="J43" s="137"/>
      <c r="K43" s="137"/>
      <c r="L43" s="136"/>
      <c r="M43" s="616">
        <f t="shared" si="0"/>
        <v>0</v>
      </c>
      <c r="N43" s="622"/>
      <c r="O43" s="622"/>
      <c r="P43" s="622"/>
      <c r="Q43" s="619">
        <f t="shared" si="1"/>
        <v>0</v>
      </c>
      <c r="V43" s="10"/>
    </row>
    <row r="44" spans="2:22" ht="15.75">
      <c r="B44" s="135"/>
      <c r="C44" s="743"/>
      <c r="D44" s="744"/>
      <c r="E44" s="744"/>
      <c r="F44" s="745"/>
      <c r="G44" s="137"/>
      <c r="H44" s="138"/>
      <c r="I44" s="137"/>
      <c r="J44" s="137"/>
      <c r="K44" s="137"/>
      <c r="L44" s="136"/>
      <c r="M44" s="616">
        <f t="shared" si="0"/>
        <v>0</v>
      </c>
      <c r="N44" s="622"/>
      <c r="O44" s="622"/>
      <c r="P44" s="622"/>
      <c r="Q44" s="619">
        <f t="shared" si="1"/>
        <v>0</v>
      </c>
      <c r="V44" s="10"/>
    </row>
    <row r="45" spans="2:22" ht="15.75">
      <c r="B45" s="135"/>
      <c r="C45" s="743"/>
      <c r="D45" s="744"/>
      <c r="E45" s="744"/>
      <c r="F45" s="745"/>
      <c r="G45" s="137"/>
      <c r="H45" s="138"/>
      <c r="I45" s="137"/>
      <c r="J45" s="137"/>
      <c r="K45" s="137"/>
      <c r="L45" s="136"/>
      <c r="M45" s="616">
        <f t="shared" si="0"/>
        <v>0</v>
      </c>
      <c r="N45" s="622"/>
      <c r="O45" s="622"/>
      <c r="P45" s="622"/>
      <c r="Q45" s="619">
        <f t="shared" si="1"/>
        <v>0</v>
      </c>
      <c r="V45" s="10"/>
    </row>
    <row r="46" spans="2:22" ht="15.75">
      <c r="B46" s="135"/>
      <c r="C46" s="743"/>
      <c r="D46" s="744"/>
      <c r="E46" s="744"/>
      <c r="F46" s="745"/>
      <c r="G46" s="137"/>
      <c r="H46" s="138"/>
      <c r="I46" s="137"/>
      <c r="J46" s="137"/>
      <c r="K46" s="137"/>
      <c r="L46" s="136"/>
      <c r="M46" s="616">
        <f t="shared" si="0"/>
        <v>0</v>
      </c>
      <c r="N46" s="622"/>
      <c r="O46" s="622"/>
      <c r="P46" s="622"/>
      <c r="Q46" s="619">
        <f t="shared" si="1"/>
        <v>0</v>
      </c>
      <c r="V46" s="10"/>
    </row>
    <row r="47" spans="2:22" ht="15.75">
      <c r="B47" s="135"/>
      <c r="C47" s="743"/>
      <c r="D47" s="744"/>
      <c r="E47" s="744"/>
      <c r="F47" s="745"/>
      <c r="G47" s="137"/>
      <c r="H47" s="138"/>
      <c r="I47" s="137"/>
      <c r="J47" s="137"/>
      <c r="K47" s="137"/>
      <c r="L47" s="136"/>
      <c r="M47" s="616">
        <f t="shared" si="0"/>
        <v>0</v>
      </c>
      <c r="N47" s="622"/>
      <c r="O47" s="622"/>
      <c r="P47" s="622"/>
      <c r="Q47" s="619">
        <f t="shared" si="1"/>
        <v>0</v>
      </c>
      <c r="V47" s="10"/>
    </row>
    <row r="48" spans="2:22" ht="15.75">
      <c r="B48" s="135"/>
      <c r="C48" s="743"/>
      <c r="D48" s="744"/>
      <c r="E48" s="744"/>
      <c r="F48" s="745"/>
      <c r="G48" s="137"/>
      <c r="H48" s="138"/>
      <c r="I48" s="137"/>
      <c r="J48" s="137"/>
      <c r="K48" s="137"/>
      <c r="L48" s="136"/>
      <c r="M48" s="616">
        <f t="shared" si="0"/>
        <v>0</v>
      </c>
      <c r="N48" s="622"/>
      <c r="O48" s="622"/>
      <c r="P48" s="622"/>
      <c r="Q48" s="619">
        <f t="shared" si="1"/>
        <v>0</v>
      </c>
      <c r="V48" s="10"/>
    </row>
    <row r="49" spans="2:22" ht="15.75">
      <c r="B49" s="135"/>
      <c r="C49" s="743"/>
      <c r="D49" s="744"/>
      <c r="E49" s="744"/>
      <c r="F49" s="745"/>
      <c r="G49" s="137"/>
      <c r="H49" s="138"/>
      <c r="I49" s="137"/>
      <c r="J49" s="137"/>
      <c r="K49" s="137"/>
      <c r="L49" s="136"/>
      <c r="M49" s="616">
        <f t="shared" si="0"/>
        <v>0</v>
      </c>
      <c r="N49" s="622"/>
      <c r="O49" s="622"/>
      <c r="P49" s="622"/>
      <c r="Q49" s="619">
        <f aca="true" t="shared" si="2" ref="Q49:Q70">SUM(N49:P49)</f>
        <v>0</v>
      </c>
      <c r="V49" s="10"/>
    </row>
    <row r="50" spans="2:22" ht="15.75">
      <c r="B50" s="135"/>
      <c r="C50" s="743"/>
      <c r="D50" s="744"/>
      <c r="E50" s="744"/>
      <c r="F50" s="745"/>
      <c r="G50" s="137"/>
      <c r="H50" s="138"/>
      <c r="I50" s="137"/>
      <c r="J50" s="137"/>
      <c r="K50" s="137"/>
      <c r="L50" s="136"/>
      <c r="M50" s="616">
        <f t="shared" si="0"/>
        <v>0</v>
      </c>
      <c r="N50" s="622"/>
      <c r="O50" s="622"/>
      <c r="P50" s="622"/>
      <c r="Q50" s="619">
        <f t="shared" si="2"/>
        <v>0</v>
      </c>
      <c r="V50" s="10"/>
    </row>
    <row r="51" spans="2:22" ht="15.75">
      <c r="B51" s="135"/>
      <c r="C51" s="743"/>
      <c r="D51" s="744"/>
      <c r="E51" s="744"/>
      <c r="F51" s="745"/>
      <c r="G51" s="137"/>
      <c r="H51" s="138"/>
      <c r="I51" s="137"/>
      <c r="J51" s="137"/>
      <c r="K51" s="137"/>
      <c r="L51" s="136"/>
      <c r="M51" s="616">
        <f t="shared" si="0"/>
        <v>0</v>
      </c>
      <c r="N51" s="622"/>
      <c r="O51" s="622"/>
      <c r="P51" s="622"/>
      <c r="Q51" s="619">
        <f t="shared" si="2"/>
        <v>0</v>
      </c>
      <c r="V51" s="10"/>
    </row>
    <row r="52" spans="2:22" ht="15.75">
      <c r="B52" s="135"/>
      <c r="C52" s="743"/>
      <c r="D52" s="744"/>
      <c r="E52" s="744"/>
      <c r="F52" s="745"/>
      <c r="G52" s="137"/>
      <c r="H52" s="138"/>
      <c r="I52" s="137"/>
      <c r="J52" s="137"/>
      <c r="K52" s="137"/>
      <c r="L52" s="136"/>
      <c r="M52" s="616">
        <f t="shared" si="0"/>
        <v>0</v>
      </c>
      <c r="N52" s="622"/>
      <c r="O52" s="622"/>
      <c r="P52" s="622"/>
      <c r="Q52" s="619">
        <f t="shared" si="2"/>
        <v>0</v>
      </c>
      <c r="V52" s="10"/>
    </row>
    <row r="53" spans="2:22" ht="15.75">
      <c r="B53" s="135"/>
      <c r="C53" s="743"/>
      <c r="D53" s="744"/>
      <c r="E53" s="744"/>
      <c r="F53" s="745"/>
      <c r="G53" s="137"/>
      <c r="H53" s="138"/>
      <c r="I53" s="137"/>
      <c r="J53" s="137"/>
      <c r="K53" s="137"/>
      <c r="L53" s="136"/>
      <c r="M53" s="616">
        <f t="shared" si="0"/>
        <v>0</v>
      </c>
      <c r="N53" s="622"/>
      <c r="O53" s="622"/>
      <c r="P53" s="622"/>
      <c r="Q53" s="619">
        <f t="shared" si="2"/>
        <v>0</v>
      </c>
      <c r="V53" s="10"/>
    </row>
    <row r="54" spans="2:22" ht="15.75">
      <c r="B54" s="135"/>
      <c r="C54" s="743"/>
      <c r="D54" s="744"/>
      <c r="E54" s="744"/>
      <c r="F54" s="745"/>
      <c r="G54" s="137"/>
      <c r="H54" s="138"/>
      <c r="I54" s="137"/>
      <c r="J54" s="137"/>
      <c r="K54" s="137"/>
      <c r="L54" s="136"/>
      <c r="M54" s="616">
        <f t="shared" si="0"/>
        <v>0</v>
      </c>
      <c r="N54" s="622"/>
      <c r="O54" s="622"/>
      <c r="P54" s="622"/>
      <c r="Q54" s="619">
        <f t="shared" si="2"/>
        <v>0</v>
      </c>
      <c r="V54" s="10"/>
    </row>
    <row r="55" spans="2:22" ht="15.75">
      <c r="B55" s="135"/>
      <c r="C55" s="743"/>
      <c r="D55" s="744"/>
      <c r="E55" s="744"/>
      <c r="F55" s="745"/>
      <c r="G55" s="137"/>
      <c r="H55" s="138"/>
      <c r="I55" s="137"/>
      <c r="J55" s="137"/>
      <c r="K55" s="137"/>
      <c r="L55" s="136"/>
      <c r="M55" s="616">
        <f t="shared" si="0"/>
        <v>0</v>
      </c>
      <c r="N55" s="622"/>
      <c r="O55" s="622"/>
      <c r="P55" s="622"/>
      <c r="Q55" s="619">
        <f t="shared" si="2"/>
        <v>0</v>
      </c>
      <c r="V55" s="10"/>
    </row>
    <row r="56" spans="2:22" ht="15.75">
      <c r="B56" s="135"/>
      <c r="C56" s="743"/>
      <c r="D56" s="744"/>
      <c r="E56" s="744"/>
      <c r="F56" s="745"/>
      <c r="G56" s="137"/>
      <c r="H56" s="138"/>
      <c r="I56" s="137"/>
      <c r="J56" s="137"/>
      <c r="K56" s="137"/>
      <c r="L56" s="136"/>
      <c r="M56" s="616">
        <f t="shared" si="0"/>
        <v>0</v>
      </c>
      <c r="N56" s="622"/>
      <c r="O56" s="622"/>
      <c r="P56" s="622"/>
      <c r="Q56" s="619">
        <f t="shared" si="2"/>
        <v>0</v>
      </c>
      <c r="V56" s="10"/>
    </row>
    <row r="57" spans="2:22" ht="15.75">
      <c r="B57" s="135"/>
      <c r="C57" s="743"/>
      <c r="D57" s="744"/>
      <c r="E57" s="744"/>
      <c r="F57" s="745"/>
      <c r="G57" s="137"/>
      <c r="H57" s="138"/>
      <c r="I57" s="137"/>
      <c r="J57" s="137"/>
      <c r="K57" s="137"/>
      <c r="L57" s="136"/>
      <c r="M57" s="616">
        <f t="shared" si="0"/>
        <v>0</v>
      </c>
      <c r="N57" s="622"/>
      <c r="O57" s="622"/>
      <c r="P57" s="622"/>
      <c r="Q57" s="619">
        <f t="shared" si="2"/>
        <v>0</v>
      </c>
      <c r="V57" s="10"/>
    </row>
    <row r="58" spans="2:22" ht="15.75">
      <c r="B58" s="135"/>
      <c r="C58" s="743"/>
      <c r="D58" s="744"/>
      <c r="E58" s="744"/>
      <c r="F58" s="745"/>
      <c r="G58" s="137"/>
      <c r="H58" s="138"/>
      <c r="I58" s="137"/>
      <c r="J58" s="137"/>
      <c r="K58" s="137"/>
      <c r="L58" s="136"/>
      <c r="M58" s="616">
        <f t="shared" si="0"/>
        <v>0</v>
      </c>
      <c r="N58" s="622"/>
      <c r="O58" s="622"/>
      <c r="P58" s="622"/>
      <c r="Q58" s="619">
        <f t="shared" si="2"/>
        <v>0</v>
      </c>
      <c r="V58" s="10"/>
    </row>
    <row r="59" spans="2:22" ht="15.75">
      <c r="B59" s="135"/>
      <c r="C59" s="743"/>
      <c r="D59" s="744"/>
      <c r="E59" s="744"/>
      <c r="F59" s="745"/>
      <c r="G59" s="137"/>
      <c r="H59" s="138"/>
      <c r="I59" s="137"/>
      <c r="J59" s="137"/>
      <c r="K59" s="137"/>
      <c r="L59" s="136"/>
      <c r="M59" s="616">
        <f t="shared" si="0"/>
        <v>0</v>
      </c>
      <c r="N59" s="622"/>
      <c r="O59" s="622"/>
      <c r="P59" s="622"/>
      <c r="Q59" s="619">
        <f t="shared" si="2"/>
        <v>0</v>
      </c>
      <c r="V59" s="10"/>
    </row>
    <row r="60" spans="2:22" ht="15.75">
      <c r="B60" s="135"/>
      <c r="C60" s="743"/>
      <c r="D60" s="744"/>
      <c r="E60" s="744"/>
      <c r="F60" s="745"/>
      <c r="G60" s="137"/>
      <c r="H60" s="138"/>
      <c r="I60" s="137"/>
      <c r="J60" s="137"/>
      <c r="K60" s="137"/>
      <c r="L60" s="136"/>
      <c r="M60" s="616">
        <f t="shared" si="0"/>
        <v>0</v>
      </c>
      <c r="N60" s="622"/>
      <c r="O60" s="622"/>
      <c r="P60" s="622"/>
      <c r="Q60" s="619">
        <f t="shared" si="2"/>
        <v>0</v>
      </c>
      <c r="V60" s="10"/>
    </row>
    <row r="61" spans="2:22" ht="15.75">
      <c r="B61" s="135"/>
      <c r="C61" s="743"/>
      <c r="D61" s="744"/>
      <c r="E61" s="744"/>
      <c r="F61" s="745"/>
      <c r="G61" s="137"/>
      <c r="H61" s="138"/>
      <c r="I61" s="137"/>
      <c r="J61" s="137"/>
      <c r="K61" s="137"/>
      <c r="L61" s="136"/>
      <c r="M61" s="616">
        <f t="shared" si="0"/>
        <v>0</v>
      </c>
      <c r="N61" s="622"/>
      <c r="O61" s="622"/>
      <c r="P61" s="622"/>
      <c r="Q61" s="619">
        <f t="shared" si="2"/>
        <v>0</v>
      </c>
      <c r="V61" s="10"/>
    </row>
    <row r="62" spans="2:22" ht="15.75">
      <c r="B62" s="135"/>
      <c r="C62" s="743"/>
      <c r="D62" s="744"/>
      <c r="E62" s="744"/>
      <c r="F62" s="745"/>
      <c r="G62" s="137"/>
      <c r="H62" s="138"/>
      <c r="I62" s="137"/>
      <c r="J62" s="137"/>
      <c r="K62" s="137"/>
      <c r="L62" s="136"/>
      <c r="M62" s="616">
        <f t="shared" si="0"/>
        <v>0</v>
      </c>
      <c r="N62" s="622"/>
      <c r="O62" s="622"/>
      <c r="P62" s="622"/>
      <c r="Q62" s="619">
        <f t="shared" si="2"/>
        <v>0</v>
      </c>
      <c r="V62" s="10"/>
    </row>
    <row r="63" spans="2:22" ht="15.75">
      <c r="B63" s="135"/>
      <c r="C63" s="743"/>
      <c r="D63" s="744"/>
      <c r="E63" s="744"/>
      <c r="F63" s="745"/>
      <c r="G63" s="137"/>
      <c r="H63" s="137"/>
      <c r="I63" s="137"/>
      <c r="J63" s="137"/>
      <c r="K63" s="137"/>
      <c r="L63" s="136"/>
      <c r="M63" s="616">
        <f t="shared" si="0"/>
        <v>0</v>
      </c>
      <c r="N63" s="622"/>
      <c r="O63" s="622"/>
      <c r="P63" s="622"/>
      <c r="Q63" s="619">
        <f t="shared" si="2"/>
        <v>0</v>
      </c>
      <c r="V63" s="10"/>
    </row>
    <row r="64" spans="2:22" ht="15.75">
      <c r="B64" s="135"/>
      <c r="C64" s="743"/>
      <c r="D64" s="744"/>
      <c r="E64" s="744"/>
      <c r="F64" s="745"/>
      <c r="G64" s="137"/>
      <c r="H64" s="137"/>
      <c r="I64" s="137"/>
      <c r="J64" s="137"/>
      <c r="K64" s="137"/>
      <c r="L64" s="136"/>
      <c r="M64" s="616">
        <f t="shared" si="0"/>
        <v>0</v>
      </c>
      <c r="N64" s="622"/>
      <c r="O64" s="622"/>
      <c r="P64" s="622"/>
      <c r="Q64" s="619">
        <f t="shared" si="2"/>
        <v>0</v>
      </c>
      <c r="V64" s="10"/>
    </row>
    <row r="65" spans="2:22" ht="15.75">
      <c r="B65" s="135"/>
      <c r="C65" s="743"/>
      <c r="D65" s="744"/>
      <c r="E65" s="744"/>
      <c r="F65" s="745"/>
      <c r="G65" s="137"/>
      <c r="H65" s="137"/>
      <c r="I65" s="137"/>
      <c r="J65" s="137"/>
      <c r="K65" s="137"/>
      <c r="L65" s="136"/>
      <c r="M65" s="616">
        <f t="shared" si="0"/>
        <v>0</v>
      </c>
      <c r="N65" s="622"/>
      <c r="O65" s="622"/>
      <c r="P65" s="622"/>
      <c r="Q65" s="619">
        <f t="shared" si="2"/>
        <v>0</v>
      </c>
      <c r="V65" s="10"/>
    </row>
    <row r="66" spans="2:22" ht="15.75">
      <c r="B66" s="135"/>
      <c r="C66" s="743"/>
      <c r="D66" s="744"/>
      <c r="E66" s="744"/>
      <c r="F66" s="745"/>
      <c r="G66" s="137"/>
      <c r="H66" s="137"/>
      <c r="I66" s="137"/>
      <c r="J66" s="137"/>
      <c r="K66" s="137"/>
      <c r="L66" s="136"/>
      <c r="M66" s="616">
        <f t="shared" si="0"/>
        <v>0</v>
      </c>
      <c r="N66" s="622"/>
      <c r="O66" s="622"/>
      <c r="P66" s="622"/>
      <c r="Q66" s="619">
        <f t="shared" si="2"/>
        <v>0</v>
      </c>
      <c r="V66" s="10"/>
    </row>
    <row r="67" spans="2:22" ht="15.75">
      <c r="B67" s="135"/>
      <c r="C67" s="743"/>
      <c r="D67" s="744"/>
      <c r="E67" s="744"/>
      <c r="F67" s="745"/>
      <c r="G67" s="137"/>
      <c r="H67" s="137"/>
      <c r="I67" s="137"/>
      <c r="J67" s="137"/>
      <c r="K67" s="137"/>
      <c r="L67" s="136"/>
      <c r="M67" s="616">
        <f t="shared" si="0"/>
        <v>0</v>
      </c>
      <c r="N67" s="622"/>
      <c r="O67" s="622"/>
      <c r="P67" s="622"/>
      <c r="Q67" s="619">
        <f t="shared" si="2"/>
        <v>0</v>
      </c>
      <c r="V67" s="10"/>
    </row>
    <row r="68" spans="2:22" ht="15.75">
      <c r="B68" s="135"/>
      <c r="C68" s="743"/>
      <c r="D68" s="744"/>
      <c r="E68" s="744"/>
      <c r="F68" s="745"/>
      <c r="G68" s="137"/>
      <c r="H68" s="137"/>
      <c r="I68" s="137"/>
      <c r="J68" s="137"/>
      <c r="K68" s="137"/>
      <c r="L68" s="136"/>
      <c r="M68" s="616">
        <f t="shared" si="0"/>
        <v>0</v>
      </c>
      <c r="N68" s="622"/>
      <c r="O68" s="622"/>
      <c r="P68" s="622"/>
      <c r="Q68" s="619">
        <f t="shared" si="2"/>
        <v>0</v>
      </c>
      <c r="V68" s="10"/>
    </row>
    <row r="69" spans="2:22" ht="15.75">
      <c r="B69" s="135"/>
      <c r="C69" s="743"/>
      <c r="D69" s="744"/>
      <c r="E69" s="744"/>
      <c r="F69" s="745"/>
      <c r="G69" s="137"/>
      <c r="H69" s="137"/>
      <c r="I69" s="137"/>
      <c r="J69" s="137"/>
      <c r="K69" s="137"/>
      <c r="L69" s="136"/>
      <c r="M69" s="616">
        <f t="shared" si="0"/>
        <v>0</v>
      </c>
      <c r="N69" s="622"/>
      <c r="O69" s="622"/>
      <c r="P69" s="622"/>
      <c r="Q69" s="619">
        <f t="shared" si="2"/>
        <v>0</v>
      </c>
      <c r="V69" s="10"/>
    </row>
    <row r="70" spans="2:22" ht="16.5" thickBot="1">
      <c r="B70" s="139"/>
      <c r="C70" s="740"/>
      <c r="D70" s="741"/>
      <c r="E70" s="741"/>
      <c r="F70" s="742"/>
      <c r="G70" s="141"/>
      <c r="H70" s="141"/>
      <c r="I70" s="141"/>
      <c r="J70" s="141"/>
      <c r="K70" s="141"/>
      <c r="L70" s="140"/>
      <c r="M70" s="617">
        <f t="shared" si="0"/>
        <v>0</v>
      </c>
      <c r="N70" s="626"/>
      <c r="O70" s="626"/>
      <c r="P70" s="626"/>
      <c r="Q70" s="620">
        <f t="shared" si="2"/>
        <v>0</v>
      </c>
      <c r="V70" s="10"/>
    </row>
    <row r="71" spans="13:22" ht="21.75" customHeight="1" thickBot="1">
      <c r="M71" s="11" t="s">
        <v>71</v>
      </c>
      <c r="N71" s="621">
        <f>SUM(N5:N70)</f>
        <v>0</v>
      </c>
      <c r="O71" s="621">
        <f>SUM(O5:O70)</f>
        <v>0</v>
      </c>
      <c r="P71" s="621">
        <f>SUM(P5:P70)</f>
        <v>0</v>
      </c>
      <c r="Q71" s="142">
        <f>SUM(Q5:Q70)</f>
        <v>0</v>
      </c>
      <c r="V71" s="10"/>
    </row>
    <row r="72" spans="11:22" ht="15.75">
      <c r="K72" s="12"/>
      <c r="L72" s="13"/>
      <c r="M72" s="14"/>
      <c r="N72" s="13"/>
      <c r="O72" s="13"/>
      <c r="P72" s="13"/>
      <c r="V72" s="10"/>
    </row>
    <row r="73" spans="2:22" ht="20.25">
      <c r="B73" s="200"/>
      <c r="K73" s="12"/>
      <c r="L73" s="13"/>
      <c r="M73" s="14"/>
      <c r="N73" s="13"/>
      <c r="O73" s="13"/>
      <c r="P73" s="13"/>
      <c r="V73" s="10"/>
    </row>
    <row r="75" ht="16.5" thickBot="1"/>
    <row r="76" spans="2:17" ht="48" thickBot="1">
      <c r="B76" s="229" t="s">
        <v>59</v>
      </c>
      <c r="C76" s="746" t="s">
        <v>60</v>
      </c>
      <c r="D76" s="747"/>
      <c r="E76" s="747"/>
      <c r="F76" s="748"/>
      <c r="G76" s="231" t="s">
        <v>61</v>
      </c>
      <c r="H76" s="231" t="s">
        <v>62</v>
      </c>
      <c r="I76" s="231" t="s">
        <v>63</v>
      </c>
      <c r="J76" s="231" t="s">
        <v>64</v>
      </c>
      <c r="K76" s="231" t="s">
        <v>65</v>
      </c>
      <c r="L76" s="231" t="s">
        <v>66</v>
      </c>
      <c r="M76" s="623" t="s">
        <v>67</v>
      </c>
      <c r="N76" s="231" t="s">
        <v>68</v>
      </c>
      <c r="O76" s="231" t="s">
        <v>189</v>
      </c>
      <c r="P76" s="230" t="s">
        <v>69</v>
      </c>
      <c r="Q76" s="624" t="s">
        <v>70</v>
      </c>
    </row>
    <row r="77" spans="2:17" ht="15.75">
      <c r="B77" s="132"/>
      <c r="C77" s="749"/>
      <c r="D77" s="750"/>
      <c r="E77" s="750"/>
      <c r="F77" s="751"/>
      <c r="G77" s="133"/>
      <c r="H77" s="133"/>
      <c r="I77" s="134"/>
      <c r="J77" s="134"/>
      <c r="K77" s="134"/>
      <c r="L77" s="143"/>
      <c r="M77" s="615">
        <f>+J77*K77*L77</f>
        <v>0</v>
      </c>
      <c r="N77" s="625"/>
      <c r="O77" s="625"/>
      <c r="P77" s="625"/>
      <c r="Q77" s="618">
        <f>SUM(N77:P77)</f>
        <v>0</v>
      </c>
    </row>
    <row r="78" spans="2:17" ht="15.75">
      <c r="B78" s="135"/>
      <c r="C78" s="743"/>
      <c r="D78" s="744"/>
      <c r="E78" s="744"/>
      <c r="F78" s="745"/>
      <c r="G78" s="137"/>
      <c r="H78" s="138"/>
      <c r="I78" s="137"/>
      <c r="J78" s="137"/>
      <c r="K78" s="137"/>
      <c r="L78" s="136"/>
      <c r="M78" s="616">
        <f aca="true" t="shared" si="3" ref="M78:M142">+J78*K78*L78</f>
        <v>0</v>
      </c>
      <c r="N78" s="622"/>
      <c r="O78" s="622"/>
      <c r="P78" s="622"/>
      <c r="Q78" s="619">
        <f aca="true" t="shared" si="4" ref="Q78:Q141">SUM(N78:P78)</f>
        <v>0</v>
      </c>
    </row>
    <row r="79" spans="2:17" ht="15.75">
      <c r="B79" s="135"/>
      <c r="C79" s="743"/>
      <c r="D79" s="744"/>
      <c r="E79" s="744"/>
      <c r="F79" s="745"/>
      <c r="G79" s="137"/>
      <c r="H79" s="138"/>
      <c r="I79" s="137"/>
      <c r="J79" s="137"/>
      <c r="K79" s="137"/>
      <c r="L79" s="136"/>
      <c r="M79" s="616">
        <f t="shared" si="3"/>
        <v>0</v>
      </c>
      <c r="N79" s="622"/>
      <c r="O79" s="622"/>
      <c r="P79" s="622"/>
      <c r="Q79" s="619">
        <f t="shared" si="4"/>
        <v>0</v>
      </c>
    </row>
    <row r="80" spans="2:17" ht="15.75">
      <c r="B80" s="135"/>
      <c r="C80" s="743"/>
      <c r="D80" s="744"/>
      <c r="E80" s="744"/>
      <c r="F80" s="745"/>
      <c r="G80" s="137"/>
      <c r="H80" s="138"/>
      <c r="I80" s="137"/>
      <c r="J80" s="137"/>
      <c r="K80" s="137"/>
      <c r="L80" s="136"/>
      <c r="M80" s="616">
        <f t="shared" si="3"/>
        <v>0</v>
      </c>
      <c r="N80" s="622"/>
      <c r="O80" s="622"/>
      <c r="P80" s="622"/>
      <c r="Q80" s="619">
        <f t="shared" si="4"/>
        <v>0</v>
      </c>
    </row>
    <row r="81" spans="2:17" ht="15.75">
      <c r="B81" s="135"/>
      <c r="C81" s="743"/>
      <c r="D81" s="744"/>
      <c r="E81" s="744"/>
      <c r="F81" s="745"/>
      <c r="G81" s="137"/>
      <c r="H81" s="138"/>
      <c r="I81" s="137"/>
      <c r="J81" s="137"/>
      <c r="K81" s="137"/>
      <c r="L81" s="136"/>
      <c r="M81" s="616">
        <f t="shared" si="3"/>
        <v>0</v>
      </c>
      <c r="N81" s="622"/>
      <c r="O81" s="622"/>
      <c r="P81" s="622"/>
      <c r="Q81" s="619">
        <f t="shared" si="4"/>
        <v>0</v>
      </c>
    </row>
    <row r="82" spans="2:17" ht="15.75">
      <c r="B82" s="135"/>
      <c r="C82" s="743"/>
      <c r="D82" s="744"/>
      <c r="E82" s="744"/>
      <c r="F82" s="745"/>
      <c r="G82" s="137"/>
      <c r="H82" s="138"/>
      <c r="I82" s="137"/>
      <c r="J82" s="137"/>
      <c r="K82" s="137"/>
      <c r="L82" s="136"/>
      <c r="M82" s="616">
        <f t="shared" si="3"/>
        <v>0</v>
      </c>
      <c r="N82" s="622"/>
      <c r="O82" s="622"/>
      <c r="P82" s="622"/>
      <c r="Q82" s="619">
        <f t="shared" si="4"/>
        <v>0</v>
      </c>
    </row>
    <row r="83" spans="2:17" ht="15.75">
      <c r="B83" s="135"/>
      <c r="C83" s="743"/>
      <c r="D83" s="744"/>
      <c r="E83" s="744"/>
      <c r="F83" s="745"/>
      <c r="G83" s="137"/>
      <c r="H83" s="138"/>
      <c r="I83" s="137"/>
      <c r="J83" s="137"/>
      <c r="K83" s="137"/>
      <c r="L83" s="136"/>
      <c r="M83" s="616">
        <f t="shared" si="3"/>
        <v>0</v>
      </c>
      <c r="N83" s="622"/>
      <c r="O83" s="622"/>
      <c r="P83" s="622"/>
      <c r="Q83" s="619">
        <f t="shared" si="4"/>
        <v>0</v>
      </c>
    </row>
    <row r="84" spans="2:17" ht="15.75">
      <c r="B84" s="135"/>
      <c r="C84" s="743"/>
      <c r="D84" s="744"/>
      <c r="E84" s="744"/>
      <c r="F84" s="745"/>
      <c r="G84" s="137"/>
      <c r="H84" s="138"/>
      <c r="I84" s="137"/>
      <c r="J84" s="137"/>
      <c r="K84" s="137"/>
      <c r="L84" s="136"/>
      <c r="M84" s="616">
        <f t="shared" si="3"/>
        <v>0</v>
      </c>
      <c r="N84" s="622"/>
      <c r="O84" s="622"/>
      <c r="P84" s="622"/>
      <c r="Q84" s="619">
        <f t="shared" si="4"/>
        <v>0</v>
      </c>
    </row>
    <row r="85" spans="2:17" ht="15.75">
      <c r="B85" s="135"/>
      <c r="C85" s="743"/>
      <c r="D85" s="744"/>
      <c r="E85" s="744"/>
      <c r="F85" s="745"/>
      <c r="G85" s="137"/>
      <c r="H85" s="138"/>
      <c r="I85" s="137"/>
      <c r="J85" s="137"/>
      <c r="K85" s="137"/>
      <c r="L85" s="136"/>
      <c r="M85" s="616">
        <f t="shared" si="3"/>
        <v>0</v>
      </c>
      <c r="N85" s="622"/>
      <c r="O85" s="622"/>
      <c r="P85" s="622"/>
      <c r="Q85" s="619">
        <f t="shared" si="4"/>
        <v>0</v>
      </c>
    </row>
    <row r="86" spans="2:17" ht="15.75">
      <c r="B86" s="135"/>
      <c r="C86" s="743"/>
      <c r="D86" s="744"/>
      <c r="E86" s="744"/>
      <c r="F86" s="745"/>
      <c r="G86" s="137"/>
      <c r="H86" s="138"/>
      <c r="I86" s="137"/>
      <c r="J86" s="137"/>
      <c r="K86" s="137"/>
      <c r="L86" s="136"/>
      <c r="M86" s="616">
        <f t="shared" si="3"/>
        <v>0</v>
      </c>
      <c r="N86" s="622"/>
      <c r="O86" s="622"/>
      <c r="P86" s="622"/>
      <c r="Q86" s="619">
        <f t="shared" si="4"/>
        <v>0</v>
      </c>
    </row>
    <row r="87" spans="2:17" ht="15.75">
      <c r="B87" s="135"/>
      <c r="C87" s="743"/>
      <c r="D87" s="744"/>
      <c r="E87" s="744"/>
      <c r="F87" s="745"/>
      <c r="G87" s="137"/>
      <c r="H87" s="138"/>
      <c r="I87" s="137"/>
      <c r="J87" s="137"/>
      <c r="K87" s="137"/>
      <c r="L87" s="136"/>
      <c r="M87" s="616">
        <f t="shared" si="3"/>
        <v>0</v>
      </c>
      <c r="N87" s="622"/>
      <c r="O87" s="622"/>
      <c r="P87" s="622"/>
      <c r="Q87" s="619">
        <f t="shared" si="4"/>
        <v>0</v>
      </c>
    </row>
    <row r="88" spans="2:17" ht="15.75">
      <c r="B88" s="135"/>
      <c r="C88" s="743"/>
      <c r="D88" s="744"/>
      <c r="E88" s="744"/>
      <c r="F88" s="745"/>
      <c r="G88" s="137"/>
      <c r="H88" s="138"/>
      <c r="I88" s="137"/>
      <c r="J88" s="137"/>
      <c r="K88" s="137"/>
      <c r="L88" s="136"/>
      <c r="M88" s="616">
        <f t="shared" si="3"/>
        <v>0</v>
      </c>
      <c r="N88" s="622"/>
      <c r="O88" s="622"/>
      <c r="P88" s="622"/>
      <c r="Q88" s="619">
        <f t="shared" si="4"/>
        <v>0</v>
      </c>
    </row>
    <row r="89" spans="2:17" ht="15.75">
      <c r="B89" s="135"/>
      <c r="C89" s="743"/>
      <c r="D89" s="744"/>
      <c r="E89" s="744"/>
      <c r="F89" s="745"/>
      <c r="G89" s="137"/>
      <c r="H89" s="138"/>
      <c r="I89" s="137"/>
      <c r="J89" s="137"/>
      <c r="K89" s="137"/>
      <c r="L89" s="136"/>
      <c r="M89" s="616">
        <f t="shared" si="3"/>
        <v>0</v>
      </c>
      <c r="N89" s="622"/>
      <c r="O89" s="622"/>
      <c r="P89" s="622"/>
      <c r="Q89" s="619">
        <f t="shared" si="4"/>
        <v>0</v>
      </c>
    </row>
    <row r="90" spans="2:17" ht="15.75">
      <c r="B90" s="135"/>
      <c r="C90" s="743"/>
      <c r="D90" s="744"/>
      <c r="E90" s="744"/>
      <c r="F90" s="745"/>
      <c r="G90" s="137"/>
      <c r="H90" s="138"/>
      <c r="I90" s="137"/>
      <c r="J90" s="137"/>
      <c r="K90" s="137"/>
      <c r="L90" s="136"/>
      <c r="M90" s="616">
        <f t="shared" si="3"/>
        <v>0</v>
      </c>
      <c r="N90" s="622"/>
      <c r="O90" s="622"/>
      <c r="P90" s="622"/>
      <c r="Q90" s="619">
        <f t="shared" si="4"/>
        <v>0</v>
      </c>
    </row>
    <row r="91" spans="2:17" ht="15.75">
      <c r="B91" s="135"/>
      <c r="C91" s="743"/>
      <c r="D91" s="744"/>
      <c r="E91" s="744"/>
      <c r="F91" s="745"/>
      <c r="G91" s="137"/>
      <c r="H91" s="138"/>
      <c r="I91" s="137"/>
      <c r="J91" s="137"/>
      <c r="K91" s="137"/>
      <c r="L91" s="136"/>
      <c r="M91" s="616">
        <f t="shared" si="3"/>
        <v>0</v>
      </c>
      <c r="N91" s="622"/>
      <c r="O91" s="622"/>
      <c r="P91" s="622"/>
      <c r="Q91" s="619">
        <f t="shared" si="4"/>
        <v>0</v>
      </c>
    </row>
    <row r="92" spans="2:17" ht="15.75">
      <c r="B92" s="135"/>
      <c r="C92" s="743"/>
      <c r="D92" s="744"/>
      <c r="E92" s="744"/>
      <c r="F92" s="745"/>
      <c r="G92" s="137"/>
      <c r="H92" s="138"/>
      <c r="I92" s="137"/>
      <c r="J92" s="137"/>
      <c r="K92" s="137"/>
      <c r="L92" s="136"/>
      <c r="M92" s="616">
        <f t="shared" si="3"/>
        <v>0</v>
      </c>
      <c r="N92" s="622"/>
      <c r="O92" s="622"/>
      <c r="P92" s="622"/>
      <c r="Q92" s="619">
        <f t="shared" si="4"/>
        <v>0</v>
      </c>
    </row>
    <row r="93" spans="2:17" ht="15.75">
      <c r="B93" s="135"/>
      <c r="C93" s="743"/>
      <c r="D93" s="744"/>
      <c r="E93" s="744"/>
      <c r="F93" s="745"/>
      <c r="G93" s="137"/>
      <c r="H93" s="138"/>
      <c r="I93" s="137"/>
      <c r="J93" s="137"/>
      <c r="K93" s="137"/>
      <c r="L93" s="136"/>
      <c r="M93" s="616">
        <f t="shared" si="3"/>
        <v>0</v>
      </c>
      <c r="N93" s="622"/>
      <c r="O93" s="622"/>
      <c r="P93" s="622"/>
      <c r="Q93" s="619">
        <f t="shared" si="4"/>
        <v>0</v>
      </c>
    </row>
    <row r="94" spans="2:17" ht="15.75">
      <c r="B94" s="135"/>
      <c r="C94" s="743"/>
      <c r="D94" s="744"/>
      <c r="E94" s="744"/>
      <c r="F94" s="745"/>
      <c r="G94" s="137"/>
      <c r="H94" s="138"/>
      <c r="I94" s="137"/>
      <c r="J94" s="137"/>
      <c r="K94" s="137"/>
      <c r="L94" s="136"/>
      <c r="M94" s="616">
        <f t="shared" si="3"/>
        <v>0</v>
      </c>
      <c r="N94" s="622"/>
      <c r="O94" s="622"/>
      <c r="P94" s="622"/>
      <c r="Q94" s="619">
        <f t="shared" si="4"/>
        <v>0</v>
      </c>
    </row>
    <row r="95" spans="2:17" ht="15.75">
      <c r="B95" s="135"/>
      <c r="C95" s="743"/>
      <c r="D95" s="744"/>
      <c r="E95" s="744"/>
      <c r="F95" s="745"/>
      <c r="G95" s="137"/>
      <c r="H95" s="138"/>
      <c r="I95" s="137"/>
      <c r="J95" s="137"/>
      <c r="K95" s="137"/>
      <c r="L95" s="136"/>
      <c r="M95" s="616">
        <f t="shared" si="3"/>
        <v>0</v>
      </c>
      <c r="N95" s="622"/>
      <c r="O95" s="622"/>
      <c r="P95" s="622"/>
      <c r="Q95" s="619">
        <f t="shared" si="4"/>
        <v>0</v>
      </c>
    </row>
    <row r="96" spans="2:17" ht="15.75">
      <c r="B96" s="135"/>
      <c r="C96" s="743"/>
      <c r="D96" s="744"/>
      <c r="E96" s="744"/>
      <c r="F96" s="745"/>
      <c r="G96" s="137"/>
      <c r="H96" s="138"/>
      <c r="I96" s="137"/>
      <c r="J96" s="137"/>
      <c r="K96" s="137"/>
      <c r="L96" s="136"/>
      <c r="M96" s="616">
        <f t="shared" si="3"/>
        <v>0</v>
      </c>
      <c r="N96" s="622"/>
      <c r="O96" s="622"/>
      <c r="P96" s="622"/>
      <c r="Q96" s="619">
        <f t="shared" si="4"/>
        <v>0</v>
      </c>
    </row>
    <row r="97" spans="2:17" ht="15.75">
      <c r="B97" s="135"/>
      <c r="C97" s="743"/>
      <c r="D97" s="744"/>
      <c r="E97" s="744"/>
      <c r="F97" s="745"/>
      <c r="G97" s="137"/>
      <c r="H97" s="138"/>
      <c r="I97" s="137"/>
      <c r="J97" s="137"/>
      <c r="K97" s="137"/>
      <c r="L97" s="136"/>
      <c r="M97" s="616">
        <f t="shared" si="3"/>
        <v>0</v>
      </c>
      <c r="N97" s="622"/>
      <c r="O97" s="622"/>
      <c r="P97" s="622"/>
      <c r="Q97" s="619">
        <f t="shared" si="4"/>
        <v>0</v>
      </c>
    </row>
    <row r="98" spans="2:17" ht="15.75">
      <c r="B98" s="135"/>
      <c r="C98" s="743"/>
      <c r="D98" s="744"/>
      <c r="E98" s="744"/>
      <c r="F98" s="745"/>
      <c r="G98" s="137"/>
      <c r="H98" s="138"/>
      <c r="I98" s="137"/>
      <c r="J98" s="137"/>
      <c r="K98" s="137"/>
      <c r="L98" s="136"/>
      <c r="M98" s="616">
        <f t="shared" si="3"/>
        <v>0</v>
      </c>
      <c r="N98" s="622"/>
      <c r="O98" s="622"/>
      <c r="P98" s="622"/>
      <c r="Q98" s="619">
        <f t="shared" si="4"/>
        <v>0</v>
      </c>
    </row>
    <row r="99" spans="2:17" ht="15.75">
      <c r="B99" s="135"/>
      <c r="C99" s="743"/>
      <c r="D99" s="744"/>
      <c r="E99" s="744"/>
      <c r="F99" s="745"/>
      <c r="G99" s="137"/>
      <c r="H99" s="138"/>
      <c r="I99" s="137"/>
      <c r="J99" s="137"/>
      <c r="K99" s="137"/>
      <c r="L99" s="136"/>
      <c r="M99" s="616">
        <f t="shared" si="3"/>
        <v>0</v>
      </c>
      <c r="N99" s="622"/>
      <c r="O99" s="622"/>
      <c r="P99" s="622"/>
      <c r="Q99" s="619">
        <f t="shared" si="4"/>
        <v>0</v>
      </c>
    </row>
    <row r="100" spans="2:17" ht="15.75">
      <c r="B100" s="135"/>
      <c r="C100" s="743"/>
      <c r="D100" s="744"/>
      <c r="E100" s="744"/>
      <c r="F100" s="745"/>
      <c r="G100" s="137"/>
      <c r="H100" s="138"/>
      <c r="I100" s="137"/>
      <c r="J100" s="137"/>
      <c r="K100" s="137"/>
      <c r="L100" s="136"/>
      <c r="M100" s="616">
        <f t="shared" si="3"/>
        <v>0</v>
      </c>
      <c r="N100" s="622"/>
      <c r="O100" s="622"/>
      <c r="P100" s="622"/>
      <c r="Q100" s="619">
        <f t="shared" si="4"/>
        <v>0</v>
      </c>
    </row>
    <row r="101" spans="2:17" ht="15.75">
      <c r="B101" s="135"/>
      <c r="C101" s="743"/>
      <c r="D101" s="744"/>
      <c r="E101" s="744"/>
      <c r="F101" s="745"/>
      <c r="G101" s="137"/>
      <c r="H101" s="138"/>
      <c r="I101" s="137"/>
      <c r="J101" s="137"/>
      <c r="K101" s="137"/>
      <c r="L101" s="136"/>
      <c r="M101" s="616">
        <f t="shared" si="3"/>
        <v>0</v>
      </c>
      <c r="N101" s="622"/>
      <c r="O101" s="622"/>
      <c r="P101" s="622"/>
      <c r="Q101" s="619">
        <f t="shared" si="4"/>
        <v>0</v>
      </c>
    </row>
    <row r="102" spans="2:17" ht="15.75">
      <c r="B102" s="135"/>
      <c r="C102" s="743"/>
      <c r="D102" s="744"/>
      <c r="E102" s="744"/>
      <c r="F102" s="745"/>
      <c r="G102" s="137"/>
      <c r="H102" s="138"/>
      <c r="I102" s="137"/>
      <c r="J102" s="137"/>
      <c r="K102" s="137"/>
      <c r="L102" s="136"/>
      <c r="M102" s="616">
        <f t="shared" si="3"/>
        <v>0</v>
      </c>
      <c r="N102" s="622"/>
      <c r="O102" s="622"/>
      <c r="P102" s="622"/>
      <c r="Q102" s="619">
        <f t="shared" si="4"/>
        <v>0</v>
      </c>
    </row>
    <row r="103" spans="2:17" ht="15.75">
      <c r="B103" s="135"/>
      <c r="C103" s="743"/>
      <c r="D103" s="744"/>
      <c r="E103" s="744"/>
      <c r="F103" s="745"/>
      <c r="G103" s="137"/>
      <c r="H103" s="138"/>
      <c r="I103" s="137"/>
      <c r="J103" s="137"/>
      <c r="K103" s="137"/>
      <c r="L103" s="136"/>
      <c r="M103" s="616">
        <f t="shared" si="3"/>
        <v>0</v>
      </c>
      <c r="N103" s="622"/>
      <c r="O103" s="622"/>
      <c r="P103" s="622"/>
      <c r="Q103" s="619">
        <f t="shared" si="4"/>
        <v>0</v>
      </c>
    </row>
    <row r="104" spans="2:17" ht="15.75">
      <c r="B104" s="135"/>
      <c r="C104" s="743"/>
      <c r="D104" s="744"/>
      <c r="E104" s="744"/>
      <c r="F104" s="745"/>
      <c r="G104" s="137"/>
      <c r="H104" s="138"/>
      <c r="I104" s="137"/>
      <c r="J104" s="137"/>
      <c r="K104" s="137"/>
      <c r="L104" s="136"/>
      <c r="M104" s="616">
        <f t="shared" si="3"/>
        <v>0</v>
      </c>
      <c r="N104" s="622"/>
      <c r="O104" s="622"/>
      <c r="P104" s="622"/>
      <c r="Q104" s="619">
        <f t="shared" si="4"/>
        <v>0</v>
      </c>
    </row>
    <row r="105" spans="2:17" ht="15.75">
      <c r="B105" s="135"/>
      <c r="C105" s="743"/>
      <c r="D105" s="744"/>
      <c r="E105" s="744"/>
      <c r="F105" s="745"/>
      <c r="G105" s="137"/>
      <c r="H105" s="138"/>
      <c r="I105" s="137"/>
      <c r="J105" s="137"/>
      <c r="K105" s="137"/>
      <c r="L105" s="136"/>
      <c r="M105" s="616">
        <f t="shared" si="3"/>
        <v>0</v>
      </c>
      <c r="N105" s="622"/>
      <c r="O105" s="622"/>
      <c r="P105" s="622"/>
      <c r="Q105" s="619">
        <f t="shared" si="4"/>
        <v>0</v>
      </c>
    </row>
    <row r="106" spans="2:17" ht="15.75">
      <c r="B106" s="135"/>
      <c r="C106" s="743"/>
      <c r="D106" s="744"/>
      <c r="E106" s="744"/>
      <c r="F106" s="745"/>
      <c r="G106" s="137"/>
      <c r="H106" s="138"/>
      <c r="I106" s="137"/>
      <c r="J106" s="137"/>
      <c r="K106" s="137"/>
      <c r="L106" s="136"/>
      <c r="M106" s="616">
        <f t="shared" si="3"/>
        <v>0</v>
      </c>
      <c r="N106" s="622"/>
      <c r="O106" s="622"/>
      <c r="P106" s="622"/>
      <c r="Q106" s="619">
        <f t="shared" si="4"/>
        <v>0</v>
      </c>
    </row>
    <row r="107" spans="2:17" ht="15.75">
      <c r="B107" s="135"/>
      <c r="C107" s="743"/>
      <c r="D107" s="744"/>
      <c r="E107" s="744"/>
      <c r="F107" s="745"/>
      <c r="G107" s="137"/>
      <c r="H107" s="138"/>
      <c r="I107" s="137"/>
      <c r="J107" s="137"/>
      <c r="K107" s="137"/>
      <c r="L107" s="136"/>
      <c r="M107" s="616">
        <f t="shared" si="3"/>
        <v>0</v>
      </c>
      <c r="N107" s="622"/>
      <c r="O107" s="622"/>
      <c r="P107" s="622"/>
      <c r="Q107" s="619">
        <f t="shared" si="4"/>
        <v>0</v>
      </c>
    </row>
    <row r="108" spans="2:17" ht="15.75">
      <c r="B108" s="135"/>
      <c r="C108" s="743"/>
      <c r="D108" s="744"/>
      <c r="E108" s="744"/>
      <c r="F108" s="745"/>
      <c r="G108" s="137"/>
      <c r="H108" s="138"/>
      <c r="I108" s="137"/>
      <c r="J108" s="137"/>
      <c r="K108" s="137"/>
      <c r="L108" s="136"/>
      <c r="M108" s="616">
        <f t="shared" si="3"/>
        <v>0</v>
      </c>
      <c r="N108" s="622"/>
      <c r="O108" s="622"/>
      <c r="P108" s="622"/>
      <c r="Q108" s="619">
        <f t="shared" si="4"/>
        <v>0</v>
      </c>
    </row>
    <row r="109" spans="2:17" ht="15.75">
      <c r="B109" s="135"/>
      <c r="C109" s="743"/>
      <c r="D109" s="744"/>
      <c r="E109" s="744"/>
      <c r="F109" s="745"/>
      <c r="G109" s="137"/>
      <c r="H109" s="138"/>
      <c r="I109" s="137"/>
      <c r="J109" s="137"/>
      <c r="K109" s="137"/>
      <c r="L109" s="136"/>
      <c r="M109" s="616">
        <f t="shared" si="3"/>
        <v>0</v>
      </c>
      <c r="N109" s="622"/>
      <c r="O109" s="622"/>
      <c r="P109" s="622"/>
      <c r="Q109" s="619">
        <f t="shared" si="4"/>
        <v>0</v>
      </c>
    </row>
    <row r="110" spans="2:17" ht="15.75">
      <c r="B110" s="135"/>
      <c r="C110" s="743"/>
      <c r="D110" s="744"/>
      <c r="E110" s="744"/>
      <c r="F110" s="745"/>
      <c r="G110" s="137"/>
      <c r="H110" s="138"/>
      <c r="I110" s="137"/>
      <c r="J110" s="137"/>
      <c r="K110" s="137"/>
      <c r="L110" s="136"/>
      <c r="M110" s="616">
        <f t="shared" si="3"/>
        <v>0</v>
      </c>
      <c r="N110" s="622"/>
      <c r="O110" s="622"/>
      <c r="P110" s="622"/>
      <c r="Q110" s="619">
        <f t="shared" si="4"/>
        <v>0</v>
      </c>
    </row>
    <row r="111" spans="2:17" ht="15.75">
      <c r="B111" s="135"/>
      <c r="C111" s="743"/>
      <c r="D111" s="744"/>
      <c r="E111" s="744"/>
      <c r="F111" s="745"/>
      <c r="G111" s="137"/>
      <c r="H111" s="138"/>
      <c r="I111" s="137"/>
      <c r="J111" s="137"/>
      <c r="K111" s="137"/>
      <c r="L111" s="136"/>
      <c r="M111" s="616">
        <f t="shared" si="3"/>
        <v>0</v>
      </c>
      <c r="N111" s="622"/>
      <c r="O111" s="622"/>
      <c r="P111" s="622"/>
      <c r="Q111" s="619">
        <f t="shared" si="4"/>
        <v>0</v>
      </c>
    </row>
    <row r="112" spans="2:17" ht="15.75">
      <c r="B112" s="135"/>
      <c r="C112" s="743"/>
      <c r="D112" s="744"/>
      <c r="E112" s="744"/>
      <c r="F112" s="745"/>
      <c r="G112" s="137"/>
      <c r="H112" s="138"/>
      <c r="I112" s="137"/>
      <c r="J112" s="137"/>
      <c r="K112" s="137"/>
      <c r="L112" s="136"/>
      <c r="M112" s="616">
        <f t="shared" si="3"/>
        <v>0</v>
      </c>
      <c r="N112" s="622"/>
      <c r="O112" s="622"/>
      <c r="P112" s="622"/>
      <c r="Q112" s="619">
        <f t="shared" si="4"/>
        <v>0</v>
      </c>
    </row>
    <row r="113" spans="2:17" ht="15.75">
      <c r="B113" s="135"/>
      <c r="C113" s="743"/>
      <c r="D113" s="744"/>
      <c r="E113" s="744"/>
      <c r="F113" s="745"/>
      <c r="G113" s="137"/>
      <c r="H113" s="138"/>
      <c r="I113" s="137"/>
      <c r="J113" s="137"/>
      <c r="K113" s="137"/>
      <c r="L113" s="136"/>
      <c r="M113" s="616">
        <f t="shared" si="3"/>
        <v>0</v>
      </c>
      <c r="N113" s="622"/>
      <c r="O113" s="622"/>
      <c r="P113" s="622"/>
      <c r="Q113" s="619">
        <f t="shared" si="4"/>
        <v>0</v>
      </c>
    </row>
    <row r="114" spans="2:17" ht="15.75">
      <c r="B114" s="135"/>
      <c r="C114" s="743"/>
      <c r="D114" s="744"/>
      <c r="E114" s="744"/>
      <c r="F114" s="745"/>
      <c r="G114" s="137"/>
      <c r="H114" s="138"/>
      <c r="I114" s="137"/>
      <c r="J114" s="137"/>
      <c r="K114" s="137"/>
      <c r="L114" s="136"/>
      <c r="M114" s="616">
        <f t="shared" si="3"/>
        <v>0</v>
      </c>
      <c r="N114" s="622"/>
      <c r="O114" s="622"/>
      <c r="P114" s="622"/>
      <c r="Q114" s="619">
        <f t="shared" si="4"/>
        <v>0</v>
      </c>
    </row>
    <row r="115" spans="2:17" ht="15.75">
      <c r="B115" s="135"/>
      <c r="C115" s="743"/>
      <c r="D115" s="744"/>
      <c r="E115" s="744"/>
      <c r="F115" s="745"/>
      <c r="G115" s="137"/>
      <c r="H115" s="138"/>
      <c r="I115" s="137"/>
      <c r="J115" s="137"/>
      <c r="K115" s="137"/>
      <c r="L115" s="136"/>
      <c r="M115" s="616">
        <f t="shared" si="3"/>
        <v>0</v>
      </c>
      <c r="N115" s="622"/>
      <c r="O115" s="622"/>
      <c r="P115" s="622"/>
      <c r="Q115" s="619">
        <f t="shared" si="4"/>
        <v>0</v>
      </c>
    </row>
    <row r="116" spans="2:17" ht="15.75">
      <c r="B116" s="135"/>
      <c r="C116" s="743"/>
      <c r="D116" s="744"/>
      <c r="E116" s="744"/>
      <c r="F116" s="745"/>
      <c r="G116" s="137"/>
      <c r="H116" s="138"/>
      <c r="I116" s="137"/>
      <c r="J116" s="137"/>
      <c r="K116" s="137"/>
      <c r="L116" s="136"/>
      <c r="M116" s="616">
        <f t="shared" si="3"/>
        <v>0</v>
      </c>
      <c r="N116" s="622"/>
      <c r="O116" s="622"/>
      <c r="P116" s="622"/>
      <c r="Q116" s="619">
        <f t="shared" si="4"/>
        <v>0</v>
      </c>
    </row>
    <row r="117" spans="2:17" ht="15.75">
      <c r="B117" s="135"/>
      <c r="C117" s="743"/>
      <c r="D117" s="744"/>
      <c r="E117" s="744"/>
      <c r="F117" s="745"/>
      <c r="G117" s="137"/>
      <c r="H117" s="138"/>
      <c r="I117" s="137"/>
      <c r="J117" s="137"/>
      <c r="K117" s="137"/>
      <c r="L117" s="136"/>
      <c r="M117" s="616">
        <f t="shared" si="3"/>
        <v>0</v>
      </c>
      <c r="N117" s="622"/>
      <c r="O117" s="622"/>
      <c r="P117" s="622"/>
      <c r="Q117" s="619">
        <f t="shared" si="4"/>
        <v>0</v>
      </c>
    </row>
    <row r="118" spans="2:17" ht="15.75">
      <c r="B118" s="135"/>
      <c r="C118" s="743"/>
      <c r="D118" s="744"/>
      <c r="E118" s="744"/>
      <c r="F118" s="745"/>
      <c r="G118" s="137"/>
      <c r="H118" s="138"/>
      <c r="I118" s="137"/>
      <c r="J118" s="137"/>
      <c r="K118" s="137"/>
      <c r="L118" s="136"/>
      <c r="M118" s="616">
        <f t="shared" si="3"/>
        <v>0</v>
      </c>
      <c r="N118" s="622"/>
      <c r="O118" s="622"/>
      <c r="P118" s="622"/>
      <c r="Q118" s="619">
        <f t="shared" si="4"/>
        <v>0</v>
      </c>
    </row>
    <row r="119" spans="2:17" ht="15.75">
      <c r="B119" s="135"/>
      <c r="C119" s="743"/>
      <c r="D119" s="744"/>
      <c r="E119" s="744"/>
      <c r="F119" s="745"/>
      <c r="G119" s="137"/>
      <c r="H119" s="138"/>
      <c r="I119" s="137"/>
      <c r="J119" s="137"/>
      <c r="K119" s="137"/>
      <c r="L119" s="136"/>
      <c r="M119" s="616">
        <f t="shared" si="3"/>
        <v>0</v>
      </c>
      <c r="N119" s="622"/>
      <c r="O119" s="622"/>
      <c r="P119" s="622"/>
      <c r="Q119" s="619">
        <f t="shared" si="4"/>
        <v>0</v>
      </c>
    </row>
    <row r="120" spans="2:17" ht="15.75">
      <c r="B120" s="135"/>
      <c r="C120" s="743"/>
      <c r="D120" s="744"/>
      <c r="E120" s="744"/>
      <c r="F120" s="745"/>
      <c r="G120" s="137"/>
      <c r="H120" s="138"/>
      <c r="I120" s="137"/>
      <c r="J120" s="137"/>
      <c r="K120" s="137"/>
      <c r="L120" s="136"/>
      <c r="M120" s="616">
        <f t="shared" si="3"/>
        <v>0</v>
      </c>
      <c r="N120" s="622"/>
      <c r="O120" s="622"/>
      <c r="P120" s="622"/>
      <c r="Q120" s="619">
        <f t="shared" si="4"/>
        <v>0</v>
      </c>
    </row>
    <row r="121" spans="2:17" ht="15.75">
      <c r="B121" s="135"/>
      <c r="C121" s="743"/>
      <c r="D121" s="744"/>
      <c r="E121" s="744"/>
      <c r="F121" s="745"/>
      <c r="G121" s="137"/>
      <c r="H121" s="138"/>
      <c r="I121" s="137"/>
      <c r="J121" s="137"/>
      <c r="K121" s="137"/>
      <c r="L121" s="136"/>
      <c r="M121" s="616">
        <f t="shared" si="3"/>
        <v>0</v>
      </c>
      <c r="N121" s="622"/>
      <c r="O121" s="622"/>
      <c r="P121" s="622"/>
      <c r="Q121" s="619">
        <f t="shared" si="4"/>
        <v>0</v>
      </c>
    </row>
    <row r="122" spans="2:17" ht="15.75">
      <c r="B122" s="135"/>
      <c r="C122" s="743"/>
      <c r="D122" s="744"/>
      <c r="E122" s="744"/>
      <c r="F122" s="745"/>
      <c r="G122" s="137"/>
      <c r="H122" s="138"/>
      <c r="I122" s="137"/>
      <c r="J122" s="137"/>
      <c r="K122" s="137"/>
      <c r="L122" s="136"/>
      <c r="M122" s="616">
        <f t="shared" si="3"/>
        <v>0</v>
      </c>
      <c r="N122" s="622"/>
      <c r="O122" s="622"/>
      <c r="P122" s="622"/>
      <c r="Q122" s="619">
        <f t="shared" si="4"/>
        <v>0</v>
      </c>
    </row>
    <row r="123" spans="2:17" ht="15.75">
      <c r="B123" s="135"/>
      <c r="C123" s="743"/>
      <c r="D123" s="744"/>
      <c r="E123" s="744"/>
      <c r="F123" s="745"/>
      <c r="G123" s="137"/>
      <c r="H123" s="138"/>
      <c r="I123" s="137"/>
      <c r="J123" s="137"/>
      <c r="K123" s="137"/>
      <c r="L123" s="136"/>
      <c r="M123" s="616">
        <f t="shared" si="3"/>
        <v>0</v>
      </c>
      <c r="N123" s="622"/>
      <c r="O123" s="622"/>
      <c r="P123" s="622"/>
      <c r="Q123" s="619">
        <f t="shared" si="4"/>
        <v>0</v>
      </c>
    </row>
    <row r="124" spans="2:17" ht="15.75">
      <c r="B124" s="135"/>
      <c r="C124" s="743"/>
      <c r="D124" s="744"/>
      <c r="E124" s="744"/>
      <c r="F124" s="745"/>
      <c r="G124" s="137"/>
      <c r="H124" s="138"/>
      <c r="I124" s="137"/>
      <c r="J124" s="137"/>
      <c r="K124" s="137"/>
      <c r="L124" s="136"/>
      <c r="M124" s="616">
        <f t="shared" si="3"/>
        <v>0</v>
      </c>
      <c r="N124" s="622"/>
      <c r="O124" s="622"/>
      <c r="P124" s="622"/>
      <c r="Q124" s="619">
        <f t="shared" si="4"/>
        <v>0</v>
      </c>
    </row>
    <row r="125" spans="2:17" ht="15.75">
      <c r="B125" s="135"/>
      <c r="C125" s="743"/>
      <c r="D125" s="744"/>
      <c r="E125" s="744"/>
      <c r="F125" s="745"/>
      <c r="G125" s="137"/>
      <c r="H125" s="138"/>
      <c r="I125" s="137"/>
      <c r="J125" s="137"/>
      <c r="K125" s="137"/>
      <c r="L125" s="136"/>
      <c r="M125" s="616">
        <f t="shared" si="3"/>
        <v>0</v>
      </c>
      <c r="N125" s="622"/>
      <c r="O125" s="622"/>
      <c r="P125" s="622"/>
      <c r="Q125" s="619">
        <f t="shared" si="4"/>
        <v>0</v>
      </c>
    </row>
    <row r="126" spans="2:17" ht="15.75">
      <c r="B126" s="135"/>
      <c r="C126" s="743"/>
      <c r="D126" s="744"/>
      <c r="E126" s="744"/>
      <c r="F126" s="745"/>
      <c r="G126" s="137"/>
      <c r="H126" s="138"/>
      <c r="I126" s="137"/>
      <c r="J126" s="137"/>
      <c r="K126" s="137"/>
      <c r="L126" s="136"/>
      <c r="M126" s="616">
        <f t="shared" si="3"/>
        <v>0</v>
      </c>
      <c r="N126" s="622"/>
      <c r="O126" s="622"/>
      <c r="P126" s="622"/>
      <c r="Q126" s="619">
        <f t="shared" si="4"/>
        <v>0</v>
      </c>
    </row>
    <row r="127" spans="2:17" ht="15.75">
      <c r="B127" s="135"/>
      <c r="C127" s="743"/>
      <c r="D127" s="744"/>
      <c r="E127" s="744"/>
      <c r="F127" s="745"/>
      <c r="G127" s="137"/>
      <c r="H127" s="138"/>
      <c r="I127" s="137"/>
      <c r="J127" s="137"/>
      <c r="K127" s="137"/>
      <c r="L127" s="136"/>
      <c r="M127" s="616">
        <f t="shared" si="3"/>
        <v>0</v>
      </c>
      <c r="N127" s="622"/>
      <c r="O127" s="622"/>
      <c r="P127" s="622"/>
      <c r="Q127" s="619">
        <f t="shared" si="4"/>
        <v>0</v>
      </c>
    </row>
    <row r="128" spans="2:17" ht="15.75">
      <c r="B128" s="135"/>
      <c r="C128" s="743"/>
      <c r="D128" s="744"/>
      <c r="E128" s="744"/>
      <c r="F128" s="745"/>
      <c r="G128" s="137"/>
      <c r="H128" s="138"/>
      <c r="I128" s="137"/>
      <c r="J128" s="137"/>
      <c r="K128" s="137"/>
      <c r="L128" s="136"/>
      <c r="M128" s="616">
        <f t="shared" si="3"/>
        <v>0</v>
      </c>
      <c r="N128" s="622"/>
      <c r="O128" s="622"/>
      <c r="P128" s="622"/>
      <c r="Q128" s="619">
        <f t="shared" si="4"/>
        <v>0</v>
      </c>
    </row>
    <row r="129" spans="2:17" ht="15.75">
      <c r="B129" s="135"/>
      <c r="C129" s="743"/>
      <c r="D129" s="744"/>
      <c r="E129" s="744"/>
      <c r="F129" s="745"/>
      <c r="G129" s="137"/>
      <c r="H129" s="138"/>
      <c r="I129" s="137"/>
      <c r="J129" s="137"/>
      <c r="K129" s="137"/>
      <c r="L129" s="136"/>
      <c r="M129" s="616">
        <f t="shared" si="3"/>
        <v>0</v>
      </c>
      <c r="N129" s="622"/>
      <c r="O129" s="622"/>
      <c r="P129" s="622"/>
      <c r="Q129" s="619">
        <f t="shared" si="4"/>
        <v>0</v>
      </c>
    </row>
    <row r="130" spans="2:17" ht="15.75">
      <c r="B130" s="135"/>
      <c r="C130" s="743"/>
      <c r="D130" s="744"/>
      <c r="E130" s="744"/>
      <c r="F130" s="745"/>
      <c r="G130" s="137"/>
      <c r="H130" s="138"/>
      <c r="I130" s="137"/>
      <c r="J130" s="137"/>
      <c r="K130" s="137"/>
      <c r="L130" s="136"/>
      <c r="M130" s="616">
        <f t="shared" si="3"/>
        <v>0</v>
      </c>
      <c r="N130" s="622"/>
      <c r="O130" s="622"/>
      <c r="P130" s="622"/>
      <c r="Q130" s="619">
        <f t="shared" si="4"/>
        <v>0</v>
      </c>
    </row>
    <row r="131" spans="2:17" ht="15.75">
      <c r="B131" s="135"/>
      <c r="C131" s="743"/>
      <c r="D131" s="744"/>
      <c r="E131" s="744"/>
      <c r="F131" s="745"/>
      <c r="G131" s="137"/>
      <c r="H131" s="138"/>
      <c r="I131" s="137"/>
      <c r="J131" s="137"/>
      <c r="K131" s="137"/>
      <c r="L131" s="136"/>
      <c r="M131" s="616">
        <f t="shared" si="3"/>
        <v>0</v>
      </c>
      <c r="N131" s="622"/>
      <c r="O131" s="622"/>
      <c r="P131" s="622"/>
      <c r="Q131" s="619">
        <f t="shared" si="4"/>
        <v>0</v>
      </c>
    </row>
    <row r="132" spans="2:17" ht="15.75">
      <c r="B132" s="135"/>
      <c r="C132" s="743"/>
      <c r="D132" s="744"/>
      <c r="E132" s="744"/>
      <c r="F132" s="745"/>
      <c r="G132" s="137"/>
      <c r="H132" s="138"/>
      <c r="I132" s="137"/>
      <c r="J132" s="137"/>
      <c r="K132" s="137"/>
      <c r="L132" s="136"/>
      <c r="M132" s="616">
        <f t="shared" si="3"/>
        <v>0</v>
      </c>
      <c r="N132" s="622"/>
      <c r="O132" s="622"/>
      <c r="P132" s="622"/>
      <c r="Q132" s="619">
        <f t="shared" si="4"/>
        <v>0</v>
      </c>
    </row>
    <row r="133" spans="2:17" ht="15.75">
      <c r="B133" s="135"/>
      <c r="C133" s="743"/>
      <c r="D133" s="744"/>
      <c r="E133" s="744"/>
      <c r="F133" s="745"/>
      <c r="G133" s="137"/>
      <c r="H133" s="138"/>
      <c r="I133" s="137"/>
      <c r="J133" s="137"/>
      <c r="K133" s="137"/>
      <c r="L133" s="136"/>
      <c r="M133" s="616">
        <f t="shared" si="3"/>
        <v>0</v>
      </c>
      <c r="N133" s="622"/>
      <c r="O133" s="622"/>
      <c r="P133" s="622"/>
      <c r="Q133" s="619">
        <f t="shared" si="4"/>
        <v>0</v>
      </c>
    </row>
    <row r="134" spans="2:17" ht="15.75">
      <c r="B134" s="135"/>
      <c r="C134" s="743"/>
      <c r="D134" s="744"/>
      <c r="E134" s="744"/>
      <c r="F134" s="745"/>
      <c r="G134" s="137"/>
      <c r="H134" s="138"/>
      <c r="I134" s="137"/>
      <c r="J134" s="137"/>
      <c r="K134" s="137"/>
      <c r="L134" s="136"/>
      <c r="M134" s="616">
        <f t="shared" si="3"/>
        <v>0</v>
      </c>
      <c r="N134" s="622"/>
      <c r="O134" s="622"/>
      <c r="P134" s="622"/>
      <c r="Q134" s="619">
        <f t="shared" si="4"/>
        <v>0</v>
      </c>
    </row>
    <row r="135" spans="2:17" ht="15.75">
      <c r="B135" s="135"/>
      <c r="C135" s="743"/>
      <c r="D135" s="744"/>
      <c r="E135" s="744"/>
      <c r="F135" s="745"/>
      <c r="G135" s="137"/>
      <c r="H135" s="137"/>
      <c r="I135" s="137"/>
      <c r="J135" s="137"/>
      <c r="K135" s="137"/>
      <c r="L135" s="136"/>
      <c r="M135" s="616">
        <f t="shared" si="3"/>
        <v>0</v>
      </c>
      <c r="N135" s="622"/>
      <c r="O135" s="622"/>
      <c r="P135" s="622"/>
      <c r="Q135" s="619">
        <f t="shared" si="4"/>
        <v>0</v>
      </c>
    </row>
    <row r="136" spans="2:17" ht="15.75">
      <c r="B136" s="135"/>
      <c r="C136" s="743"/>
      <c r="D136" s="744"/>
      <c r="E136" s="744"/>
      <c r="F136" s="745"/>
      <c r="G136" s="137"/>
      <c r="H136" s="137"/>
      <c r="I136" s="137"/>
      <c r="J136" s="137"/>
      <c r="K136" s="137"/>
      <c r="L136" s="136"/>
      <c r="M136" s="616">
        <f t="shared" si="3"/>
        <v>0</v>
      </c>
      <c r="N136" s="622"/>
      <c r="O136" s="622"/>
      <c r="P136" s="622"/>
      <c r="Q136" s="619">
        <f t="shared" si="4"/>
        <v>0</v>
      </c>
    </row>
    <row r="137" spans="2:17" ht="15.75">
      <c r="B137" s="135"/>
      <c r="C137" s="743"/>
      <c r="D137" s="744"/>
      <c r="E137" s="744"/>
      <c r="F137" s="745"/>
      <c r="G137" s="137"/>
      <c r="H137" s="137"/>
      <c r="I137" s="137"/>
      <c r="J137" s="137"/>
      <c r="K137" s="137"/>
      <c r="L137" s="136"/>
      <c r="M137" s="616">
        <f t="shared" si="3"/>
        <v>0</v>
      </c>
      <c r="N137" s="622"/>
      <c r="O137" s="622"/>
      <c r="P137" s="622"/>
      <c r="Q137" s="619">
        <f t="shared" si="4"/>
        <v>0</v>
      </c>
    </row>
    <row r="138" spans="2:17" ht="15.75">
      <c r="B138" s="135"/>
      <c r="C138" s="743"/>
      <c r="D138" s="744"/>
      <c r="E138" s="744"/>
      <c r="F138" s="745"/>
      <c r="G138" s="137"/>
      <c r="H138" s="137"/>
      <c r="I138" s="137"/>
      <c r="J138" s="137"/>
      <c r="K138" s="137"/>
      <c r="L138" s="136"/>
      <c r="M138" s="616">
        <f t="shared" si="3"/>
        <v>0</v>
      </c>
      <c r="N138" s="622"/>
      <c r="O138" s="622"/>
      <c r="P138" s="622"/>
      <c r="Q138" s="619">
        <f t="shared" si="4"/>
        <v>0</v>
      </c>
    </row>
    <row r="139" spans="2:17" ht="15.75">
      <c r="B139" s="135"/>
      <c r="C139" s="743"/>
      <c r="D139" s="744"/>
      <c r="E139" s="744"/>
      <c r="F139" s="745"/>
      <c r="G139" s="137"/>
      <c r="H139" s="137"/>
      <c r="I139" s="137"/>
      <c r="J139" s="137"/>
      <c r="K139" s="137"/>
      <c r="L139" s="136"/>
      <c r="M139" s="616">
        <f t="shared" si="3"/>
        <v>0</v>
      </c>
      <c r="N139" s="622"/>
      <c r="O139" s="622"/>
      <c r="P139" s="622"/>
      <c r="Q139" s="619">
        <f t="shared" si="4"/>
        <v>0</v>
      </c>
    </row>
    <row r="140" spans="2:17" ht="15.75">
      <c r="B140" s="135"/>
      <c r="C140" s="743"/>
      <c r="D140" s="744"/>
      <c r="E140" s="744"/>
      <c r="F140" s="745"/>
      <c r="G140" s="137"/>
      <c r="H140" s="137"/>
      <c r="I140" s="137"/>
      <c r="J140" s="137"/>
      <c r="K140" s="137"/>
      <c r="L140" s="136"/>
      <c r="M140" s="616">
        <f t="shared" si="3"/>
        <v>0</v>
      </c>
      <c r="N140" s="622"/>
      <c r="O140" s="622"/>
      <c r="P140" s="622"/>
      <c r="Q140" s="619">
        <f t="shared" si="4"/>
        <v>0</v>
      </c>
    </row>
    <row r="141" spans="2:17" ht="15.75">
      <c r="B141" s="135"/>
      <c r="C141" s="743"/>
      <c r="D141" s="744"/>
      <c r="E141" s="744"/>
      <c r="F141" s="745"/>
      <c r="G141" s="137"/>
      <c r="H141" s="137"/>
      <c r="I141" s="137"/>
      <c r="J141" s="137"/>
      <c r="K141" s="137"/>
      <c r="L141" s="136"/>
      <c r="M141" s="616">
        <f t="shared" si="3"/>
        <v>0</v>
      </c>
      <c r="N141" s="622"/>
      <c r="O141" s="622"/>
      <c r="P141" s="622"/>
      <c r="Q141" s="619">
        <f t="shared" si="4"/>
        <v>0</v>
      </c>
    </row>
    <row r="142" spans="2:17" ht="16.5" thickBot="1">
      <c r="B142" s="139"/>
      <c r="C142" s="740"/>
      <c r="D142" s="741"/>
      <c r="E142" s="741"/>
      <c r="F142" s="742"/>
      <c r="G142" s="141"/>
      <c r="H142" s="141"/>
      <c r="I142" s="141"/>
      <c r="J142" s="141"/>
      <c r="K142" s="141"/>
      <c r="L142" s="140"/>
      <c r="M142" s="617">
        <f t="shared" si="3"/>
        <v>0</v>
      </c>
      <c r="N142" s="626"/>
      <c r="O142" s="626"/>
      <c r="P142" s="626"/>
      <c r="Q142" s="620">
        <f>SUM(N142:P142)</f>
        <v>0</v>
      </c>
    </row>
    <row r="143" spans="13:17" ht="16.5" thickBot="1">
      <c r="M143" s="11" t="s">
        <v>71</v>
      </c>
      <c r="N143" s="621">
        <f>SUM(N77:N142)</f>
        <v>0</v>
      </c>
      <c r="O143" s="621">
        <f>SUM(O77:O142)</f>
        <v>0</v>
      </c>
      <c r="P143" s="621">
        <f>SUM(P77:P142)</f>
        <v>0</v>
      </c>
      <c r="Q143" s="142">
        <f>SUM(Q77:Q142)</f>
        <v>0</v>
      </c>
    </row>
    <row r="145" ht="16.5" thickBot="1"/>
    <row r="146" spans="13:17" ht="32.25" thickBot="1">
      <c r="M146" s="627" t="s">
        <v>226</v>
      </c>
      <c r="N146" s="613">
        <f>+N143+N71</f>
        <v>0</v>
      </c>
      <c r="O146" s="613">
        <f>+O143+O71</f>
        <v>0</v>
      </c>
      <c r="P146" s="613">
        <f>+P143+P71</f>
        <v>0</v>
      </c>
      <c r="Q146" s="613">
        <f>+Q143+Q71</f>
        <v>0</v>
      </c>
    </row>
  </sheetData>
  <sheetProtection sheet="1"/>
  <mergeCells count="135">
    <mergeCell ref="C58:F58"/>
    <mergeCell ref="C59:F59"/>
    <mergeCell ref="C60:F60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2:F42"/>
    <mergeCell ref="C43:F43"/>
    <mergeCell ref="C44:F44"/>
    <mergeCell ref="C45:F45"/>
    <mergeCell ref="C46:F46"/>
    <mergeCell ref="C47:F47"/>
    <mergeCell ref="C32:F32"/>
    <mergeCell ref="C33:F33"/>
    <mergeCell ref="C34:F34"/>
    <mergeCell ref="C35:F35"/>
    <mergeCell ref="C48:F48"/>
    <mergeCell ref="C37:F37"/>
    <mergeCell ref="C38:F38"/>
    <mergeCell ref="C39:F39"/>
    <mergeCell ref="C40:F40"/>
    <mergeCell ref="C41:F41"/>
    <mergeCell ref="C20:F20"/>
    <mergeCell ref="C21:F21"/>
    <mergeCell ref="C36:F36"/>
    <mergeCell ref="C25:F25"/>
    <mergeCell ref="C26:F26"/>
    <mergeCell ref="C27:F27"/>
    <mergeCell ref="C28:F28"/>
    <mergeCell ref="C29:F29"/>
    <mergeCell ref="C30:F30"/>
    <mergeCell ref="C31:F31"/>
    <mergeCell ref="C62:F62"/>
    <mergeCell ref="C63:F63"/>
    <mergeCell ref="C64:F64"/>
    <mergeCell ref="C7:F7"/>
    <mergeCell ref="C8:F8"/>
    <mergeCell ref="C9:F9"/>
    <mergeCell ref="C24:F24"/>
    <mergeCell ref="C13:F13"/>
    <mergeCell ref="C14:F14"/>
    <mergeCell ref="C15:F15"/>
    <mergeCell ref="C4:F4"/>
    <mergeCell ref="C5:F5"/>
    <mergeCell ref="C6:F6"/>
    <mergeCell ref="C61:F61"/>
    <mergeCell ref="C10:F10"/>
    <mergeCell ref="B2:Q2"/>
    <mergeCell ref="C16:F16"/>
    <mergeCell ref="C17:F17"/>
    <mergeCell ref="C18:F18"/>
    <mergeCell ref="C19:F19"/>
    <mergeCell ref="C11:F11"/>
    <mergeCell ref="C12:F12"/>
    <mergeCell ref="C22:F22"/>
    <mergeCell ref="C23:F23"/>
    <mergeCell ref="C69:F69"/>
    <mergeCell ref="C70:F70"/>
    <mergeCell ref="C68:F68"/>
    <mergeCell ref="C65:F65"/>
    <mergeCell ref="C66:F66"/>
    <mergeCell ref="C67:F67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42:F142"/>
    <mergeCell ref="C136:F136"/>
    <mergeCell ref="C137:F137"/>
    <mergeCell ref="C138:F138"/>
    <mergeCell ref="C139:F139"/>
    <mergeCell ref="C140:F140"/>
    <mergeCell ref="C141:F141"/>
  </mergeCells>
  <printOptions horizontalCentered="1"/>
  <pageMargins left="0.27" right="0.19" top="0.41" bottom="0.37" header="0.25" footer="0.22"/>
  <pageSetup fitToHeight="1" fitToWidth="1" horizontalDpi="600" verticalDpi="600" orientation="landscape" paperSize="9" scale="48" r:id="rId2"/>
  <headerFooter alignWithMargins="0">
    <oddHeader>&amp;C&amp;12&amp;A</oddHeader>
    <oddFooter>&amp;CPagina &amp;P di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72"/>
  <sheetViews>
    <sheetView zoomScale="55" zoomScaleNormal="55" zoomScalePageLayoutView="0" workbookViewId="0" topLeftCell="A1">
      <selection activeCell="K2" sqref="K2"/>
    </sheetView>
  </sheetViews>
  <sheetFormatPr defaultColWidth="9.140625" defaultRowHeight="12.75"/>
  <cols>
    <col min="1" max="1" width="2.7109375" style="111" customWidth="1"/>
    <col min="2" max="2" width="23.57421875" style="111" customWidth="1"/>
    <col min="3" max="3" width="53.8515625" style="111" customWidth="1"/>
    <col min="4" max="4" width="35.28125" style="111" customWidth="1"/>
    <col min="5" max="5" width="27.140625" style="112" customWidth="1"/>
    <col min="6" max="6" width="22.28125" style="112" customWidth="1"/>
    <col min="7" max="7" width="23.28125" style="112" customWidth="1"/>
    <col min="8" max="8" width="20.8515625" style="112" customWidth="1"/>
    <col min="9" max="9" width="27.28125" style="113" customWidth="1"/>
    <col min="10" max="10" width="21.421875" style="111" customWidth="1"/>
    <col min="11" max="11" width="16.28125" style="113" customWidth="1"/>
    <col min="12" max="12" width="70.28125" style="111" customWidth="1"/>
    <col min="13" max="16384" width="9.140625" style="111" customWidth="1"/>
  </cols>
  <sheetData>
    <row r="1" ht="33.75" customHeight="1">
      <c r="B1" s="565" t="s">
        <v>127</v>
      </c>
    </row>
    <row r="2" ht="18.75" customHeight="1" thickBot="1"/>
    <row r="3" spans="2:12" s="114" customFormat="1" ht="51.75" customHeight="1" thickBot="1">
      <c r="B3" s="754" t="s">
        <v>213</v>
      </c>
      <c r="C3" s="755"/>
      <c r="D3" s="755"/>
      <c r="E3" s="755"/>
      <c r="F3" s="755"/>
      <c r="G3" s="755"/>
      <c r="H3" s="755"/>
      <c r="I3" s="755"/>
      <c r="J3" s="755"/>
      <c r="K3" s="755"/>
      <c r="L3" s="756"/>
    </row>
    <row r="4" spans="2:12" s="114" customFormat="1" ht="15" customHeight="1" thickBot="1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12" s="117" customFormat="1" ht="87" customHeight="1" thickBot="1">
      <c r="B5" s="225" t="s">
        <v>72</v>
      </c>
      <c r="C5" s="227" t="s">
        <v>73</v>
      </c>
      <c r="D5" s="225" t="s">
        <v>74</v>
      </c>
      <c r="E5" s="226" t="s">
        <v>75</v>
      </c>
      <c r="F5" s="226" t="s">
        <v>76</v>
      </c>
      <c r="G5" s="226" t="s">
        <v>92</v>
      </c>
      <c r="H5" s="226" t="s">
        <v>77</v>
      </c>
      <c r="I5" s="225" t="s">
        <v>78</v>
      </c>
      <c r="J5" s="227" t="s">
        <v>79</v>
      </c>
      <c r="K5" s="225" t="s">
        <v>80</v>
      </c>
      <c r="L5" s="228" t="s">
        <v>81</v>
      </c>
    </row>
    <row r="6" spans="2:12" s="119" customFormat="1" ht="21.75" customHeight="1">
      <c r="B6" s="125" t="s">
        <v>190</v>
      </c>
      <c r="C6" s="499" t="s">
        <v>111</v>
      </c>
      <c r="D6" s="498" t="s">
        <v>105</v>
      </c>
      <c r="E6" s="16">
        <v>13638.47</v>
      </c>
      <c r="F6" s="126">
        <v>2339</v>
      </c>
      <c r="G6" s="17"/>
      <c r="H6" s="126"/>
      <c r="I6" s="118">
        <f>SUM(E6:H6)</f>
        <v>15977.47</v>
      </c>
      <c r="J6" s="27">
        <v>1600</v>
      </c>
      <c r="K6" s="23">
        <f>+I6/J6</f>
        <v>9.98591875</v>
      </c>
      <c r="L6" s="29" t="s">
        <v>93</v>
      </c>
    </row>
    <row r="7" spans="2:12" s="119" customFormat="1" ht="21.75" customHeight="1">
      <c r="B7" s="127" t="s">
        <v>190</v>
      </c>
      <c r="C7" s="496" t="s">
        <v>112</v>
      </c>
      <c r="D7" s="496" t="s">
        <v>106</v>
      </c>
      <c r="E7" s="18">
        <f>13638.47+3409.18</f>
        <v>17047.649999999998</v>
      </c>
      <c r="F7" s="128">
        <f>2339+584.67</f>
        <v>2923.67</v>
      </c>
      <c r="G7" s="19"/>
      <c r="H7" s="128"/>
      <c r="I7" s="120">
        <f aca="true" t="shared" si="0" ref="I7:I45">SUM(E7:H7)</f>
        <v>19971.32</v>
      </c>
      <c r="J7" s="22">
        <v>1600</v>
      </c>
      <c r="K7" s="24">
        <f>+I7/J7</f>
        <v>12.482075</v>
      </c>
      <c r="L7" s="30" t="s">
        <v>82</v>
      </c>
    </row>
    <row r="8" spans="2:12" s="119" customFormat="1" ht="21.75" customHeight="1">
      <c r="B8" s="127" t="s">
        <v>186</v>
      </c>
      <c r="C8" s="496" t="s">
        <v>109</v>
      </c>
      <c r="D8" s="496" t="s">
        <v>108</v>
      </c>
      <c r="E8" s="18">
        <v>16138</v>
      </c>
      <c r="F8" s="128"/>
      <c r="G8" s="19"/>
      <c r="H8" s="128"/>
      <c r="I8" s="120">
        <f t="shared" si="0"/>
        <v>16138</v>
      </c>
      <c r="J8" s="22">
        <v>1600</v>
      </c>
      <c r="K8" s="24">
        <f aca="true" t="shared" si="1" ref="K8:K45">+I8/J8</f>
        <v>10.08625</v>
      </c>
      <c r="L8" s="31"/>
    </row>
    <row r="9" spans="2:12" s="119" customFormat="1" ht="21.75" customHeight="1">
      <c r="B9" s="127" t="s">
        <v>185</v>
      </c>
      <c r="C9" s="496" t="s">
        <v>110</v>
      </c>
      <c r="D9" s="496" t="s">
        <v>107</v>
      </c>
      <c r="E9" s="18">
        <v>19367</v>
      </c>
      <c r="F9" s="128"/>
      <c r="G9" s="19"/>
      <c r="H9" s="128"/>
      <c r="I9" s="120">
        <f t="shared" si="0"/>
        <v>19367</v>
      </c>
      <c r="J9" s="22">
        <v>1600</v>
      </c>
      <c r="K9" s="24">
        <f t="shared" si="1"/>
        <v>12.104375</v>
      </c>
      <c r="L9" s="31"/>
    </row>
    <row r="10" spans="2:12" s="119" customFormat="1" ht="21.75" customHeight="1">
      <c r="B10" s="127" t="s">
        <v>186</v>
      </c>
      <c r="C10" s="496" t="s">
        <v>187</v>
      </c>
      <c r="D10" s="496" t="s">
        <v>188</v>
      </c>
      <c r="E10" s="18">
        <v>49727</v>
      </c>
      <c r="F10" s="128">
        <v>15853</v>
      </c>
      <c r="G10" s="19"/>
      <c r="H10" s="128"/>
      <c r="I10" s="120">
        <f t="shared" si="0"/>
        <v>65580</v>
      </c>
      <c r="J10" s="22">
        <v>1600</v>
      </c>
      <c r="K10" s="24">
        <f t="shared" si="1"/>
        <v>40.9875</v>
      </c>
      <c r="L10" s="31"/>
    </row>
    <row r="11" spans="2:12" s="119" customFormat="1" ht="21.75" customHeight="1">
      <c r="B11" s="127"/>
      <c r="C11" s="496"/>
      <c r="D11" s="496"/>
      <c r="E11" s="18"/>
      <c r="F11" s="128"/>
      <c r="G11" s="19"/>
      <c r="H11" s="128"/>
      <c r="I11" s="120">
        <f t="shared" si="0"/>
        <v>0</v>
      </c>
      <c r="J11" s="22">
        <v>1600</v>
      </c>
      <c r="K11" s="24">
        <f t="shared" si="1"/>
        <v>0</v>
      </c>
      <c r="L11" s="31"/>
    </row>
    <row r="12" spans="2:12" s="119" customFormat="1" ht="21.75" customHeight="1">
      <c r="B12" s="127"/>
      <c r="C12" s="496"/>
      <c r="D12" s="496"/>
      <c r="E12" s="18"/>
      <c r="F12" s="128"/>
      <c r="G12" s="19"/>
      <c r="H12" s="128"/>
      <c r="I12" s="120">
        <f t="shared" si="0"/>
        <v>0</v>
      </c>
      <c r="J12" s="22">
        <v>1600</v>
      </c>
      <c r="K12" s="24">
        <f t="shared" si="1"/>
        <v>0</v>
      </c>
      <c r="L12" s="31"/>
    </row>
    <row r="13" spans="2:12" s="119" customFormat="1" ht="21.75" customHeight="1">
      <c r="B13" s="127"/>
      <c r="C13" s="496"/>
      <c r="D13" s="496"/>
      <c r="E13" s="18"/>
      <c r="F13" s="128"/>
      <c r="G13" s="19"/>
      <c r="H13" s="128"/>
      <c r="I13" s="120">
        <f t="shared" si="0"/>
        <v>0</v>
      </c>
      <c r="J13" s="22">
        <v>1600</v>
      </c>
      <c r="K13" s="24">
        <f t="shared" si="1"/>
        <v>0</v>
      </c>
      <c r="L13" s="31"/>
    </row>
    <row r="14" spans="2:12" s="119" customFormat="1" ht="21.75" customHeight="1">
      <c r="B14" s="127"/>
      <c r="C14" s="496"/>
      <c r="D14" s="496"/>
      <c r="E14" s="18"/>
      <c r="F14" s="128"/>
      <c r="G14" s="19"/>
      <c r="H14" s="128"/>
      <c r="I14" s="120">
        <f t="shared" si="0"/>
        <v>0</v>
      </c>
      <c r="J14" s="22">
        <v>1600</v>
      </c>
      <c r="K14" s="24">
        <f t="shared" si="1"/>
        <v>0</v>
      </c>
      <c r="L14" s="31"/>
    </row>
    <row r="15" spans="2:12" s="119" customFormat="1" ht="21.75" customHeight="1">
      <c r="B15" s="127"/>
      <c r="C15" s="496"/>
      <c r="D15" s="496"/>
      <c r="E15" s="18"/>
      <c r="F15" s="128"/>
      <c r="G15" s="19"/>
      <c r="H15" s="128"/>
      <c r="I15" s="120">
        <f t="shared" si="0"/>
        <v>0</v>
      </c>
      <c r="J15" s="22">
        <v>1600</v>
      </c>
      <c r="K15" s="24">
        <f t="shared" si="1"/>
        <v>0</v>
      </c>
      <c r="L15" s="31"/>
    </row>
    <row r="16" spans="2:12" s="119" customFormat="1" ht="21.75" customHeight="1">
      <c r="B16" s="127"/>
      <c r="C16" s="496"/>
      <c r="D16" s="496"/>
      <c r="E16" s="18"/>
      <c r="F16" s="128"/>
      <c r="G16" s="19"/>
      <c r="H16" s="128"/>
      <c r="I16" s="120">
        <f t="shared" si="0"/>
        <v>0</v>
      </c>
      <c r="J16" s="22">
        <v>1600</v>
      </c>
      <c r="K16" s="24">
        <f t="shared" si="1"/>
        <v>0</v>
      </c>
      <c r="L16" s="31"/>
    </row>
    <row r="17" spans="2:12" s="119" customFormat="1" ht="21.75" customHeight="1">
      <c r="B17" s="127"/>
      <c r="C17" s="496"/>
      <c r="D17" s="496"/>
      <c r="E17" s="18"/>
      <c r="F17" s="128"/>
      <c r="G17" s="19"/>
      <c r="H17" s="128"/>
      <c r="I17" s="120">
        <f t="shared" si="0"/>
        <v>0</v>
      </c>
      <c r="J17" s="22">
        <v>1600</v>
      </c>
      <c r="K17" s="24">
        <f t="shared" si="1"/>
        <v>0</v>
      </c>
      <c r="L17" s="31"/>
    </row>
    <row r="18" spans="2:12" s="119" customFormat="1" ht="21.75" customHeight="1">
      <c r="B18" s="127"/>
      <c r="C18" s="496"/>
      <c r="D18" s="496"/>
      <c r="E18" s="18"/>
      <c r="F18" s="128"/>
      <c r="G18" s="19"/>
      <c r="H18" s="128"/>
      <c r="I18" s="120">
        <f t="shared" si="0"/>
        <v>0</v>
      </c>
      <c r="J18" s="22">
        <v>1600</v>
      </c>
      <c r="K18" s="24">
        <f t="shared" si="1"/>
        <v>0</v>
      </c>
      <c r="L18" s="31"/>
    </row>
    <row r="19" spans="2:12" s="119" customFormat="1" ht="21.75" customHeight="1">
      <c r="B19" s="127"/>
      <c r="C19" s="496"/>
      <c r="D19" s="496"/>
      <c r="E19" s="18"/>
      <c r="F19" s="128"/>
      <c r="G19" s="19"/>
      <c r="H19" s="128"/>
      <c r="I19" s="120">
        <f t="shared" si="0"/>
        <v>0</v>
      </c>
      <c r="J19" s="22">
        <v>1600</v>
      </c>
      <c r="K19" s="24">
        <f t="shared" si="1"/>
        <v>0</v>
      </c>
      <c r="L19" s="31"/>
    </row>
    <row r="20" spans="2:12" s="119" customFormat="1" ht="21.75" customHeight="1">
      <c r="B20" s="127"/>
      <c r="C20" s="496"/>
      <c r="D20" s="496"/>
      <c r="E20" s="18"/>
      <c r="F20" s="128"/>
      <c r="G20" s="19"/>
      <c r="H20" s="128"/>
      <c r="I20" s="120">
        <f t="shared" si="0"/>
        <v>0</v>
      </c>
      <c r="J20" s="22">
        <v>1600</v>
      </c>
      <c r="K20" s="24">
        <f t="shared" si="1"/>
        <v>0</v>
      </c>
      <c r="L20" s="31"/>
    </row>
    <row r="21" spans="2:12" s="119" customFormat="1" ht="21.75" customHeight="1">
      <c r="B21" s="127"/>
      <c r="C21" s="496"/>
      <c r="D21" s="496"/>
      <c r="E21" s="18"/>
      <c r="F21" s="128"/>
      <c r="G21" s="19"/>
      <c r="H21" s="128"/>
      <c r="I21" s="120">
        <f t="shared" si="0"/>
        <v>0</v>
      </c>
      <c r="J21" s="22">
        <v>1600</v>
      </c>
      <c r="K21" s="24">
        <f t="shared" si="1"/>
        <v>0</v>
      </c>
      <c r="L21" s="31"/>
    </row>
    <row r="22" spans="2:12" s="119" customFormat="1" ht="21.75" customHeight="1">
      <c r="B22" s="127"/>
      <c r="C22" s="496"/>
      <c r="D22" s="496"/>
      <c r="E22" s="18"/>
      <c r="F22" s="128"/>
      <c r="G22" s="19"/>
      <c r="H22" s="128"/>
      <c r="I22" s="120">
        <f t="shared" si="0"/>
        <v>0</v>
      </c>
      <c r="J22" s="22">
        <v>1600</v>
      </c>
      <c r="K22" s="24">
        <f t="shared" si="1"/>
        <v>0</v>
      </c>
      <c r="L22" s="31"/>
    </row>
    <row r="23" spans="2:12" s="119" customFormat="1" ht="21.75" customHeight="1">
      <c r="B23" s="127"/>
      <c r="C23" s="496"/>
      <c r="D23" s="496"/>
      <c r="E23" s="18"/>
      <c r="F23" s="128"/>
      <c r="G23" s="19"/>
      <c r="H23" s="128"/>
      <c r="I23" s="120">
        <f t="shared" si="0"/>
        <v>0</v>
      </c>
      <c r="J23" s="22">
        <v>1600</v>
      </c>
      <c r="K23" s="24">
        <f t="shared" si="1"/>
        <v>0</v>
      </c>
      <c r="L23" s="31"/>
    </row>
    <row r="24" spans="2:12" s="119" customFormat="1" ht="21.75" customHeight="1">
      <c r="B24" s="127"/>
      <c r="C24" s="496"/>
      <c r="D24" s="496"/>
      <c r="E24" s="18"/>
      <c r="F24" s="128"/>
      <c r="G24" s="19"/>
      <c r="H24" s="128"/>
      <c r="I24" s="120">
        <f t="shared" si="0"/>
        <v>0</v>
      </c>
      <c r="J24" s="22">
        <v>1600</v>
      </c>
      <c r="K24" s="24">
        <f t="shared" si="1"/>
        <v>0</v>
      </c>
      <c r="L24" s="31"/>
    </row>
    <row r="25" spans="2:12" s="119" customFormat="1" ht="21.75" customHeight="1">
      <c r="B25" s="127"/>
      <c r="C25" s="496"/>
      <c r="D25" s="496"/>
      <c r="E25" s="18"/>
      <c r="F25" s="128"/>
      <c r="G25" s="19"/>
      <c r="H25" s="128"/>
      <c r="I25" s="120">
        <f t="shared" si="0"/>
        <v>0</v>
      </c>
      <c r="J25" s="22">
        <v>1600</v>
      </c>
      <c r="K25" s="24">
        <f t="shared" si="1"/>
        <v>0</v>
      </c>
      <c r="L25" s="31"/>
    </row>
    <row r="26" spans="2:12" s="119" customFormat="1" ht="21.75" customHeight="1">
      <c r="B26" s="127"/>
      <c r="C26" s="496"/>
      <c r="D26" s="496"/>
      <c r="E26" s="18"/>
      <c r="F26" s="128"/>
      <c r="G26" s="19"/>
      <c r="H26" s="128"/>
      <c r="I26" s="120">
        <f t="shared" si="0"/>
        <v>0</v>
      </c>
      <c r="J26" s="22">
        <v>1600</v>
      </c>
      <c r="K26" s="24">
        <f t="shared" si="1"/>
        <v>0</v>
      </c>
      <c r="L26" s="31"/>
    </row>
    <row r="27" spans="2:12" s="119" customFormat="1" ht="21.75" customHeight="1">
      <c r="B27" s="127"/>
      <c r="C27" s="496"/>
      <c r="D27" s="496"/>
      <c r="E27" s="18"/>
      <c r="F27" s="128"/>
      <c r="G27" s="19"/>
      <c r="H27" s="128"/>
      <c r="I27" s="120">
        <f t="shared" si="0"/>
        <v>0</v>
      </c>
      <c r="J27" s="22">
        <v>1600</v>
      </c>
      <c r="K27" s="24">
        <f t="shared" si="1"/>
        <v>0</v>
      </c>
      <c r="L27" s="31"/>
    </row>
    <row r="28" spans="2:12" s="119" customFormat="1" ht="21.75" customHeight="1">
      <c r="B28" s="127"/>
      <c r="C28" s="496"/>
      <c r="D28" s="496"/>
      <c r="E28" s="18"/>
      <c r="F28" s="128"/>
      <c r="G28" s="19"/>
      <c r="H28" s="128"/>
      <c r="I28" s="120">
        <f t="shared" si="0"/>
        <v>0</v>
      </c>
      <c r="J28" s="22">
        <v>1600</v>
      </c>
      <c r="K28" s="24">
        <f t="shared" si="1"/>
        <v>0</v>
      </c>
      <c r="L28" s="31"/>
    </row>
    <row r="29" spans="2:12" s="119" customFormat="1" ht="21.75" customHeight="1">
      <c r="B29" s="127"/>
      <c r="C29" s="496"/>
      <c r="D29" s="496"/>
      <c r="E29" s="18"/>
      <c r="F29" s="128"/>
      <c r="G29" s="19"/>
      <c r="H29" s="128"/>
      <c r="I29" s="120">
        <f t="shared" si="0"/>
        <v>0</v>
      </c>
      <c r="J29" s="22">
        <v>1600</v>
      </c>
      <c r="K29" s="24">
        <f t="shared" si="1"/>
        <v>0</v>
      </c>
      <c r="L29" s="31"/>
    </row>
    <row r="30" spans="2:12" s="119" customFormat="1" ht="21.75" customHeight="1">
      <c r="B30" s="127"/>
      <c r="C30" s="496"/>
      <c r="D30" s="496"/>
      <c r="E30" s="18"/>
      <c r="F30" s="128"/>
      <c r="G30" s="19"/>
      <c r="H30" s="128"/>
      <c r="I30" s="120">
        <f t="shared" si="0"/>
        <v>0</v>
      </c>
      <c r="J30" s="22">
        <v>1600</v>
      </c>
      <c r="K30" s="24">
        <f t="shared" si="1"/>
        <v>0</v>
      </c>
      <c r="L30" s="31"/>
    </row>
    <row r="31" spans="2:12" s="119" customFormat="1" ht="21.75" customHeight="1">
      <c r="B31" s="127"/>
      <c r="C31" s="496"/>
      <c r="D31" s="496"/>
      <c r="E31" s="18"/>
      <c r="F31" s="128"/>
      <c r="G31" s="19"/>
      <c r="H31" s="128"/>
      <c r="I31" s="120">
        <f t="shared" si="0"/>
        <v>0</v>
      </c>
      <c r="J31" s="22">
        <v>1600</v>
      </c>
      <c r="K31" s="24">
        <f t="shared" si="1"/>
        <v>0</v>
      </c>
      <c r="L31" s="31"/>
    </row>
    <row r="32" spans="2:12" s="119" customFormat="1" ht="21.75" customHeight="1">
      <c r="B32" s="127"/>
      <c r="C32" s="496"/>
      <c r="D32" s="496"/>
      <c r="E32" s="18"/>
      <c r="F32" s="128"/>
      <c r="G32" s="19"/>
      <c r="H32" s="128"/>
      <c r="I32" s="120">
        <f t="shared" si="0"/>
        <v>0</v>
      </c>
      <c r="J32" s="22">
        <v>1600</v>
      </c>
      <c r="K32" s="24">
        <f t="shared" si="1"/>
        <v>0</v>
      </c>
      <c r="L32" s="31"/>
    </row>
    <row r="33" spans="2:12" s="119" customFormat="1" ht="21.75" customHeight="1">
      <c r="B33" s="127"/>
      <c r="C33" s="496"/>
      <c r="D33" s="496"/>
      <c r="E33" s="18"/>
      <c r="F33" s="128"/>
      <c r="G33" s="19"/>
      <c r="H33" s="128"/>
      <c r="I33" s="120">
        <f t="shared" si="0"/>
        <v>0</v>
      </c>
      <c r="J33" s="22">
        <v>1600</v>
      </c>
      <c r="K33" s="24">
        <f t="shared" si="1"/>
        <v>0</v>
      </c>
      <c r="L33" s="31"/>
    </row>
    <row r="34" spans="2:12" s="119" customFormat="1" ht="21.75" customHeight="1">
      <c r="B34" s="127"/>
      <c r="C34" s="496"/>
      <c r="D34" s="496"/>
      <c r="E34" s="18"/>
      <c r="F34" s="128"/>
      <c r="G34" s="19"/>
      <c r="H34" s="128"/>
      <c r="I34" s="120">
        <f t="shared" si="0"/>
        <v>0</v>
      </c>
      <c r="J34" s="22">
        <v>1600</v>
      </c>
      <c r="K34" s="24">
        <f t="shared" si="1"/>
        <v>0</v>
      </c>
      <c r="L34" s="31"/>
    </row>
    <row r="35" spans="2:12" s="119" customFormat="1" ht="21.75" customHeight="1">
      <c r="B35" s="127"/>
      <c r="C35" s="496"/>
      <c r="D35" s="496"/>
      <c r="E35" s="18"/>
      <c r="F35" s="128"/>
      <c r="G35" s="19" t="s">
        <v>55</v>
      </c>
      <c r="H35" s="128"/>
      <c r="I35" s="120">
        <f t="shared" si="0"/>
        <v>0</v>
      </c>
      <c r="J35" s="22">
        <v>1600</v>
      </c>
      <c r="K35" s="24">
        <f t="shared" si="1"/>
        <v>0</v>
      </c>
      <c r="L35" s="31"/>
    </row>
    <row r="36" spans="2:12" s="119" customFormat="1" ht="21.75" customHeight="1">
      <c r="B36" s="127"/>
      <c r="C36" s="496"/>
      <c r="D36" s="496"/>
      <c r="E36" s="18"/>
      <c r="F36" s="128"/>
      <c r="G36" s="19"/>
      <c r="H36" s="128"/>
      <c r="I36" s="120">
        <f t="shared" si="0"/>
        <v>0</v>
      </c>
      <c r="J36" s="22">
        <v>1600</v>
      </c>
      <c r="K36" s="24">
        <f t="shared" si="1"/>
        <v>0</v>
      </c>
      <c r="L36" s="31"/>
    </row>
    <row r="37" spans="2:12" s="119" customFormat="1" ht="21.75" customHeight="1">
      <c r="B37" s="127"/>
      <c r="C37" s="496"/>
      <c r="D37" s="496"/>
      <c r="E37" s="18"/>
      <c r="F37" s="128"/>
      <c r="G37" s="19"/>
      <c r="H37" s="128"/>
      <c r="I37" s="120">
        <f t="shared" si="0"/>
        <v>0</v>
      </c>
      <c r="J37" s="22">
        <v>1600</v>
      </c>
      <c r="K37" s="24">
        <f t="shared" si="1"/>
        <v>0</v>
      </c>
      <c r="L37" s="31"/>
    </row>
    <row r="38" spans="2:12" s="119" customFormat="1" ht="21.75" customHeight="1">
      <c r="B38" s="127"/>
      <c r="C38" s="496"/>
      <c r="D38" s="496"/>
      <c r="E38" s="18"/>
      <c r="F38" s="128"/>
      <c r="G38" s="19"/>
      <c r="H38" s="128"/>
      <c r="I38" s="120">
        <f t="shared" si="0"/>
        <v>0</v>
      </c>
      <c r="J38" s="22">
        <v>1600</v>
      </c>
      <c r="K38" s="24">
        <f t="shared" si="1"/>
        <v>0</v>
      </c>
      <c r="L38" s="31"/>
    </row>
    <row r="39" spans="2:12" s="119" customFormat="1" ht="21.75" customHeight="1">
      <c r="B39" s="127"/>
      <c r="C39" s="496"/>
      <c r="D39" s="496"/>
      <c r="E39" s="18"/>
      <c r="F39" s="128"/>
      <c r="G39" s="19"/>
      <c r="H39" s="128"/>
      <c r="I39" s="120">
        <f t="shared" si="0"/>
        <v>0</v>
      </c>
      <c r="J39" s="22">
        <v>1600</v>
      </c>
      <c r="K39" s="24">
        <f t="shared" si="1"/>
        <v>0</v>
      </c>
      <c r="L39" s="31"/>
    </row>
    <row r="40" spans="2:12" s="119" customFormat="1" ht="21.75" customHeight="1">
      <c r="B40" s="127"/>
      <c r="C40" s="496"/>
      <c r="D40" s="496"/>
      <c r="E40" s="18"/>
      <c r="F40" s="128"/>
      <c r="G40" s="19"/>
      <c r="H40" s="128"/>
      <c r="I40" s="120">
        <f t="shared" si="0"/>
        <v>0</v>
      </c>
      <c r="J40" s="22">
        <v>1600</v>
      </c>
      <c r="K40" s="24">
        <f t="shared" si="1"/>
        <v>0</v>
      </c>
      <c r="L40" s="31"/>
    </row>
    <row r="41" spans="2:12" s="119" customFormat="1" ht="21.75" customHeight="1">
      <c r="B41" s="127"/>
      <c r="C41" s="496"/>
      <c r="D41" s="496"/>
      <c r="E41" s="18"/>
      <c r="F41" s="128"/>
      <c r="G41" s="19"/>
      <c r="H41" s="128"/>
      <c r="I41" s="120">
        <f t="shared" si="0"/>
        <v>0</v>
      </c>
      <c r="J41" s="22">
        <v>1600</v>
      </c>
      <c r="K41" s="24">
        <f t="shared" si="1"/>
        <v>0</v>
      </c>
      <c r="L41" s="31"/>
    </row>
    <row r="42" spans="2:12" s="119" customFormat="1" ht="21.75" customHeight="1">
      <c r="B42" s="127"/>
      <c r="C42" s="496"/>
      <c r="D42" s="496"/>
      <c r="E42" s="18"/>
      <c r="F42" s="128"/>
      <c r="G42" s="19"/>
      <c r="H42" s="128"/>
      <c r="I42" s="120">
        <f t="shared" si="0"/>
        <v>0</v>
      </c>
      <c r="J42" s="22">
        <v>1600</v>
      </c>
      <c r="K42" s="24">
        <f t="shared" si="1"/>
        <v>0</v>
      </c>
      <c r="L42" s="31"/>
    </row>
    <row r="43" spans="2:12" s="119" customFormat="1" ht="21.75" customHeight="1">
      <c r="B43" s="127"/>
      <c r="C43" s="496"/>
      <c r="D43" s="496"/>
      <c r="E43" s="18"/>
      <c r="F43" s="128"/>
      <c r="G43" s="19"/>
      <c r="H43" s="128"/>
      <c r="I43" s="120">
        <f t="shared" si="0"/>
        <v>0</v>
      </c>
      <c r="J43" s="22">
        <v>1600</v>
      </c>
      <c r="K43" s="24">
        <f t="shared" si="1"/>
        <v>0</v>
      </c>
      <c r="L43" s="31"/>
    </row>
    <row r="44" spans="2:12" s="119" customFormat="1" ht="21.75" customHeight="1">
      <c r="B44" s="127"/>
      <c r="C44" s="496"/>
      <c r="D44" s="496"/>
      <c r="E44" s="18"/>
      <c r="F44" s="128"/>
      <c r="G44" s="19"/>
      <c r="H44" s="128"/>
      <c r="I44" s="120">
        <f t="shared" si="0"/>
        <v>0</v>
      </c>
      <c r="J44" s="22">
        <v>1600</v>
      </c>
      <c r="K44" s="24">
        <f t="shared" si="1"/>
        <v>0</v>
      </c>
      <c r="L44" s="31"/>
    </row>
    <row r="45" spans="2:12" s="119" customFormat="1" ht="21.75" customHeight="1" thickBot="1">
      <c r="B45" s="129"/>
      <c r="C45" s="497"/>
      <c r="D45" s="497"/>
      <c r="E45" s="20"/>
      <c r="F45" s="130"/>
      <c r="G45" s="21"/>
      <c r="H45" s="130"/>
      <c r="I45" s="121">
        <f t="shared" si="0"/>
        <v>0</v>
      </c>
      <c r="J45" s="28">
        <v>1600</v>
      </c>
      <c r="K45" s="131">
        <f t="shared" si="1"/>
        <v>0</v>
      </c>
      <c r="L45" s="32"/>
    </row>
    <row r="46" spans="5:11" ht="19.5" customHeight="1">
      <c r="E46" s="122"/>
      <c r="J46" s="123"/>
      <c r="K46" s="124"/>
    </row>
    <row r="47" spans="2:11" ht="19.5" customHeight="1">
      <c r="B47" s="199" t="s">
        <v>83</v>
      </c>
      <c r="E47" s="122"/>
      <c r="J47" s="123"/>
      <c r="K47" s="124"/>
    </row>
    <row r="48" spans="2:11" ht="23.25">
      <c r="B48" s="199" t="s">
        <v>126</v>
      </c>
      <c r="E48" s="122"/>
      <c r="J48" s="123"/>
      <c r="K48" s="124"/>
    </row>
    <row r="49" spans="5:11" ht="12.75">
      <c r="E49" s="122"/>
      <c r="J49" s="123"/>
      <c r="K49" s="124"/>
    </row>
    <row r="50" spans="5:11" ht="12.75">
      <c r="E50" s="122"/>
      <c r="J50" s="123"/>
      <c r="K50" s="124"/>
    </row>
    <row r="51" spans="3:11" ht="12.75">
      <c r="C51" s="111" t="s">
        <v>55</v>
      </c>
      <c r="E51" s="122"/>
      <c r="J51" s="123"/>
      <c r="K51" s="124"/>
    </row>
    <row r="52" spans="5:11" ht="12.75">
      <c r="E52" s="122"/>
      <c r="J52" s="123"/>
      <c r="K52" s="124"/>
    </row>
    <row r="53" spans="5:11" ht="12.75">
      <c r="E53" s="122"/>
      <c r="J53" s="123"/>
      <c r="K53" s="124"/>
    </row>
    <row r="54" spans="5:11" ht="12.75">
      <c r="E54" s="122"/>
      <c r="J54" s="123"/>
      <c r="K54" s="124"/>
    </row>
    <row r="55" spans="5:11" ht="12.75">
      <c r="E55" s="122"/>
      <c r="J55" s="123"/>
      <c r="K55" s="124"/>
    </row>
    <row r="56" spans="5:11" ht="12.75">
      <c r="E56" s="122"/>
      <c r="J56" s="123"/>
      <c r="K56" s="124"/>
    </row>
    <row r="57" spans="5:11" ht="12.75">
      <c r="E57" s="122"/>
      <c r="J57" s="123"/>
      <c r="K57" s="124"/>
    </row>
    <row r="58" spans="5:11" ht="12.75">
      <c r="E58" s="122"/>
      <c r="J58" s="123"/>
      <c r="K58" s="124"/>
    </row>
    <row r="59" spans="5:11" ht="12.75">
      <c r="E59" s="122"/>
      <c r="J59" s="123"/>
      <c r="K59" s="124"/>
    </row>
    <row r="60" spans="5:11" ht="12.75">
      <c r="E60" s="122"/>
      <c r="J60" s="123"/>
      <c r="K60" s="124"/>
    </row>
    <row r="61" spans="5:11" ht="12.75">
      <c r="E61" s="122"/>
      <c r="J61" s="123"/>
      <c r="K61" s="124"/>
    </row>
    <row r="62" spans="5:11" ht="12.75">
      <c r="E62" s="122"/>
      <c r="J62" s="123"/>
      <c r="K62" s="124"/>
    </row>
    <row r="63" spans="5:11" ht="12.75">
      <c r="E63" s="122"/>
      <c r="J63" s="123"/>
      <c r="K63" s="124"/>
    </row>
    <row r="64" spans="5:11" ht="12.75">
      <c r="E64" s="122"/>
      <c r="J64" s="123"/>
      <c r="K64" s="124"/>
    </row>
    <row r="65" spans="5:11" ht="12.75">
      <c r="E65" s="122"/>
      <c r="J65" s="123"/>
      <c r="K65" s="124"/>
    </row>
    <row r="66" spans="5:11" ht="12.75">
      <c r="E66" s="122"/>
      <c r="J66" s="123"/>
      <c r="K66" s="124"/>
    </row>
    <row r="67" spans="5:11" ht="12.75">
      <c r="E67" s="122"/>
      <c r="J67" s="123"/>
      <c r="K67" s="124"/>
    </row>
    <row r="68" spans="5:11" ht="12.75">
      <c r="E68" s="122"/>
      <c r="J68" s="123"/>
      <c r="K68" s="124"/>
    </row>
    <row r="69" spans="5:11" ht="12.75">
      <c r="E69" s="122"/>
      <c r="J69" s="123"/>
      <c r="K69" s="124"/>
    </row>
    <row r="70" spans="5:11" ht="12.75">
      <c r="E70" s="122"/>
      <c r="J70" s="123"/>
      <c r="K70" s="124"/>
    </row>
    <row r="71" spans="5:11" ht="12.75">
      <c r="E71" s="122"/>
      <c r="J71" s="123"/>
      <c r="K71" s="124"/>
    </row>
    <row r="72" spans="5:11" ht="12.75">
      <c r="E72" s="122"/>
      <c r="J72" s="123"/>
      <c r="K72" s="124"/>
    </row>
    <row r="73" spans="5:11" ht="12.75">
      <c r="E73" s="122"/>
      <c r="J73" s="123"/>
      <c r="K73" s="124"/>
    </row>
    <row r="74" spans="10:11" ht="12.75">
      <c r="J74" s="123"/>
      <c r="K74" s="124"/>
    </row>
    <row r="75" spans="10:11" ht="12.75">
      <c r="J75" s="123"/>
      <c r="K75" s="124"/>
    </row>
    <row r="76" spans="10:11" ht="12.75">
      <c r="J76" s="123"/>
      <c r="K76" s="124"/>
    </row>
    <row r="77" spans="10:11" ht="12.75">
      <c r="J77" s="123"/>
      <c r="K77" s="124"/>
    </row>
    <row r="78" spans="10:11" ht="12.75">
      <c r="J78" s="123"/>
      <c r="K78" s="124"/>
    </row>
    <row r="79" spans="10:11" ht="12.75">
      <c r="J79" s="123"/>
      <c r="K79" s="124"/>
    </row>
    <row r="80" spans="10:11" ht="12.75">
      <c r="J80" s="123"/>
      <c r="K80" s="124"/>
    </row>
    <row r="81" spans="10:11" ht="12.75">
      <c r="J81" s="123"/>
      <c r="K81" s="124"/>
    </row>
    <row r="82" spans="10:11" ht="12.75">
      <c r="J82" s="123"/>
      <c r="K82" s="124"/>
    </row>
    <row r="83" spans="10:11" ht="12.75">
      <c r="J83" s="123"/>
      <c r="K83" s="124"/>
    </row>
    <row r="84" spans="10:11" ht="12.75">
      <c r="J84" s="123"/>
      <c r="K84" s="124"/>
    </row>
    <row r="85" spans="10:11" ht="12.75">
      <c r="J85" s="123"/>
      <c r="K85" s="124"/>
    </row>
    <row r="86" spans="10:11" ht="12.75">
      <c r="J86" s="123"/>
      <c r="K86" s="124"/>
    </row>
    <row r="87" spans="10:11" ht="12.75">
      <c r="J87" s="123"/>
      <c r="K87" s="124"/>
    </row>
    <row r="88" spans="10:11" ht="12.75">
      <c r="J88" s="123"/>
      <c r="K88" s="124"/>
    </row>
    <row r="89" spans="10:11" ht="12.75">
      <c r="J89" s="123"/>
      <c r="K89" s="124"/>
    </row>
    <row r="90" spans="10:11" ht="12.75">
      <c r="J90" s="123"/>
      <c r="K90" s="124"/>
    </row>
    <row r="91" spans="10:11" ht="12.75">
      <c r="J91" s="123"/>
      <c r="K91" s="124"/>
    </row>
    <row r="92" spans="10:11" ht="12.75">
      <c r="J92" s="123"/>
      <c r="K92" s="124"/>
    </row>
    <row r="93" spans="10:11" ht="12.75">
      <c r="J93" s="123"/>
      <c r="K93" s="124"/>
    </row>
    <row r="94" spans="10:11" ht="12.75">
      <c r="J94" s="123"/>
      <c r="K94" s="124"/>
    </row>
    <row r="95" spans="10:11" ht="12.75">
      <c r="J95" s="123"/>
      <c r="K95" s="124"/>
    </row>
    <row r="96" spans="10:11" ht="12.75">
      <c r="J96" s="123"/>
      <c r="K96" s="124"/>
    </row>
    <row r="97" spans="10:11" ht="12.75">
      <c r="J97" s="123"/>
      <c r="K97" s="124"/>
    </row>
    <row r="98" spans="10:11" ht="12.75">
      <c r="J98" s="123"/>
      <c r="K98" s="124"/>
    </row>
    <row r="99" spans="10:11" ht="12.75">
      <c r="J99" s="123"/>
      <c r="K99" s="124"/>
    </row>
    <row r="100" spans="10:11" ht="12.75">
      <c r="J100" s="123"/>
      <c r="K100" s="124"/>
    </row>
    <row r="101" spans="10:11" ht="12.75">
      <c r="J101" s="123"/>
      <c r="K101" s="124"/>
    </row>
    <row r="102" spans="10:11" ht="12.75">
      <c r="J102" s="123"/>
      <c r="K102" s="124"/>
    </row>
    <row r="103" spans="10:11" ht="12.75">
      <c r="J103" s="123"/>
      <c r="K103" s="124"/>
    </row>
    <row r="104" spans="10:11" ht="12.75">
      <c r="J104" s="123"/>
      <c r="K104" s="124"/>
    </row>
    <row r="105" spans="10:11" ht="12.75">
      <c r="J105" s="123"/>
      <c r="K105" s="124"/>
    </row>
    <row r="106" spans="10:11" ht="12.75">
      <c r="J106" s="123"/>
      <c r="K106" s="124"/>
    </row>
    <row r="107" spans="10:11" ht="12.75">
      <c r="J107" s="123"/>
      <c r="K107" s="124"/>
    </row>
    <row r="108" spans="10:11" ht="12.75">
      <c r="J108" s="123"/>
      <c r="K108" s="124"/>
    </row>
    <row r="109" spans="10:11" ht="12.75">
      <c r="J109" s="123"/>
      <c r="K109" s="124"/>
    </row>
    <row r="110" spans="10:11" ht="12.75">
      <c r="J110" s="123"/>
      <c r="K110" s="124"/>
    </row>
    <row r="111" spans="10:11" ht="12.75">
      <c r="J111" s="123"/>
      <c r="K111" s="124"/>
    </row>
    <row r="112" spans="10:11" ht="12.75">
      <c r="J112" s="123"/>
      <c r="K112" s="124"/>
    </row>
    <row r="113" spans="10:11" ht="12.75">
      <c r="J113" s="123"/>
      <c r="K113" s="124"/>
    </row>
    <row r="114" spans="10:11" ht="12.75">
      <c r="J114" s="123"/>
      <c r="K114" s="124"/>
    </row>
    <row r="115" spans="10:11" ht="12.75">
      <c r="J115" s="123"/>
      <c r="K115" s="124"/>
    </row>
    <row r="116" spans="10:11" ht="12.75">
      <c r="J116" s="123"/>
      <c r="K116" s="124"/>
    </row>
    <row r="117" spans="10:11" ht="12.75">
      <c r="J117" s="123"/>
      <c r="K117" s="124"/>
    </row>
    <row r="118" spans="10:11" ht="12.75">
      <c r="J118" s="123"/>
      <c r="K118" s="124"/>
    </row>
    <row r="119" spans="10:11" ht="12.75">
      <c r="J119" s="123"/>
      <c r="K119" s="124"/>
    </row>
    <row r="120" spans="10:11" ht="12.75">
      <c r="J120" s="123"/>
      <c r="K120" s="124"/>
    </row>
    <row r="121" spans="10:11" ht="12.75">
      <c r="J121" s="123"/>
      <c r="K121" s="124"/>
    </row>
    <row r="122" spans="10:11" ht="12.75">
      <c r="J122" s="123"/>
      <c r="K122" s="124"/>
    </row>
    <row r="123" spans="10:11" ht="12.75">
      <c r="J123" s="123"/>
      <c r="K123" s="124"/>
    </row>
    <row r="124" spans="10:11" ht="12.75">
      <c r="J124" s="123"/>
      <c r="K124" s="124"/>
    </row>
    <row r="125" spans="10:11" ht="12.75">
      <c r="J125" s="123"/>
      <c r="K125" s="124"/>
    </row>
    <row r="126" spans="10:11" ht="12.75">
      <c r="J126" s="123"/>
      <c r="K126" s="124"/>
    </row>
    <row r="127" spans="10:11" ht="12.75">
      <c r="J127" s="123"/>
      <c r="K127" s="124"/>
    </row>
    <row r="128" spans="10:11" ht="12.75">
      <c r="J128" s="123"/>
      <c r="K128" s="124"/>
    </row>
    <row r="129" spans="10:11" ht="12.75">
      <c r="J129" s="123"/>
      <c r="K129" s="124"/>
    </row>
    <row r="130" spans="10:11" ht="12.75">
      <c r="J130" s="123"/>
      <c r="K130" s="124"/>
    </row>
    <row r="131" spans="10:11" ht="12.75">
      <c r="J131" s="123"/>
      <c r="K131" s="124"/>
    </row>
    <row r="132" spans="10:11" ht="12.75">
      <c r="J132" s="123"/>
      <c r="K132" s="124"/>
    </row>
    <row r="133" spans="10:11" ht="12.75">
      <c r="J133" s="123"/>
      <c r="K133" s="124"/>
    </row>
    <row r="134" spans="10:11" ht="12.75">
      <c r="J134" s="123"/>
      <c r="K134" s="124"/>
    </row>
    <row r="135" spans="10:11" ht="12.75">
      <c r="J135" s="123"/>
      <c r="K135" s="124"/>
    </row>
    <row r="136" spans="10:11" ht="12.75">
      <c r="J136" s="123"/>
      <c r="K136" s="124"/>
    </row>
    <row r="137" spans="10:11" ht="12.75">
      <c r="J137" s="123"/>
      <c r="K137" s="124"/>
    </row>
    <row r="138" spans="10:11" ht="12.75">
      <c r="J138" s="123"/>
      <c r="K138" s="124"/>
    </row>
    <row r="139" spans="10:11" ht="12.75">
      <c r="J139" s="123"/>
      <c r="K139" s="124"/>
    </row>
    <row r="140" spans="10:11" ht="12.75">
      <c r="J140" s="123"/>
      <c r="K140" s="124"/>
    </row>
    <row r="141" spans="10:11" ht="12.75">
      <c r="J141" s="123"/>
      <c r="K141" s="124"/>
    </row>
    <row r="142" spans="10:11" ht="12.75">
      <c r="J142" s="123"/>
      <c r="K142" s="124"/>
    </row>
    <row r="143" spans="10:11" ht="12.75">
      <c r="J143" s="123"/>
      <c r="K143" s="124"/>
    </row>
    <row r="144" spans="10:11" ht="12.75">
      <c r="J144" s="123"/>
      <c r="K144" s="124"/>
    </row>
    <row r="145" spans="10:11" ht="12.75">
      <c r="J145" s="123"/>
      <c r="K145" s="124"/>
    </row>
    <row r="146" spans="10:11" ht="12.75">
      <c r="J146" s="123"/>
      <c r="K146" s="124"/>
    </row>
    <row r="147" spans="10:11" ht="12.75">
      <c r="J147" s="123"/>
      <c r="K147" s="124"/>
    </row>
    <row r="148" spans="10:11" ht="12.75">
      <c r="J148" s="123"/>
      <c r="K148" s="124"/>
    </row>
    <row r="149" spans="10:11" ht="12.75">
      <c r="J149" s="123"/>
      <c r="K149" s="124"/>
    </row>
    <row r="150" spans="10:11" ht="12.75">
      <c r="J150" s="123"/>
      <c r="K150" s="124"/>
    </row>
    <row r="151" spans="10:11" ht="12.75">
      <c r="J151" s="123"/>
      <c r="K151" s="124"/>
    </row>
    <row r="152" spans="10:11" ht="12.75">
      <c r="J152" s="123"/>
      <c r="K152" s="124"/>
    </row>
    <row r="153" spans="10:11" ht="12.75">
      <c r="J153" s="123"/>
      <c r="K153" s="124"/>
    </row>
    <row r="154" spans="10:11" ht="12.75">
      <c r="J154" s="123"/>
      <c r="K154" s="124"/>
    </row>
    <row r="155" spans="10:11" ht="12.75">
      <c r="J155" s="123"/>
      <c r="K155" s="124"/>
    </row>
    <row r="156" spans="10:11" ht="12.75">
      <c r="J156" s="123"/>
      <c r="K156" s="124"/>
    </row>
    <row r="157" spans="10:11" ht="12.75">
      <c r="J157" s="123"/>
      <c r="K157" s="124"/>
    </row>
    <row r="158" spans="10:11" ht="12.75">
      <c r="J158" s="123"/>
      <c r="K158" s="124"/>
    </row>
    <row r="159" spans="10:11" ht="12.75">
      <c r="J159" s="123"/>
      <c r="K159" s="124"/>
    </row>
    <row r="160" spans="10:11" ht="12.75">
      <c r="J160" s="123"/>
      <c r="K160" s="124"/>
    </row>
    <row r="161" spans="10:11" ht="12.75">
      <c r="J161" s="123"/>
      <c r="K161" s="124"/>
    </row>
    <row r="162" spans="10:11" ht="12.75">
      <c r="J162" s="123"/>
      <c r="K162" s="124"/>
    </row>
    <row r="163" spans="10:11" ht="12.75">
      <c r="J163" s="123"/>
      <c r="K163" s="124"/>
    </row>
    <row r="164" spans="10:11" ht="12.75">
      <c r="J164" s="123"/>
      <c r="K164" s="124"/>
    </row>
    <row r="165" spans="10:11" ht="12.75">
      <c r="J165" s="123"/>
      <c r="K165" s="124"/>
    </row>
    <row r="166" spans="10:11" ht="12.75">
      <c r="J166" s="123"/>
      <c r="K166" s="124"/>
    </row>
    <row r="167" spans="10:11" ht="12.75">
      <c r="J167" s="123"/>
      <c r="K167" s="124"/>
    </row>
    <row r="168" spans="10:11" ht="12.75">
      <c r="J168" s="123"/>
      <c r="K168" s="124"/>
    </row>
    <row r="169" spans="10:11" ht="12.75">
      <c r="J169" s="123"/>
      <c r="K169" s="124"/>
    </row>
    <row r="170" spans="10:11" ht="12.75">
      <c r="J170" s="123"/>
      <c r="K170" s="124"/>
    </row>
    <row r="171" spans="10:11" ht="12.75">
      <c r="J171" s="123"/>
      <c r="K171" s="124"/>
    </row>
    <row r="172" spans="10:11" ht="12.75">
      <c r="J172" s="123"/>
      <c r="K172" s="124"/>
    </row>
    <row r="173" spans="10:11" ht="12.75">
      <c r="J173" s="123"/>
      <c r="K173" s="124"/>
    </row>
    <row r="174" spans="10:11" ht="12.75">
      <c r="J174" s="123"/>
      <c r="K174" s="124"/>
    </row>
    <row r="175" spans="10:11" ht="12.75">
      <c r="J175" s="123"/>
      <c r="K175" s="124"/>
    </row>
    <row r="176" spans="10:11" ht="12.75">
      <c r="J176" s="123"/>
      <c r="K176" s="124"/>
    </row>
    <row r="177" spans="10:11" ht="12.75">
      <c r="J177" s="123"/>
      <c r="K177" s="124"/>
    </row>
    <row r="178" spans="10:11" ht="12.75">
      <c r="J178" s="123"/>
      <c r="K178" s="124"/>
    </row>
    <row r="179" spans="10:11" ht="12.75">
      <c r="J179" s="123"/>
      <c r="K179" s="124"/>
    </row>
    <row r="180" spans="10:11" ht="12.75">
      <c r="J180" s="123"/>
      <c r="K180" s="124"/>
    </row>
    <row r="181" spans="10:11" ht="12.75">
      <c r="J181" s="123"/>
      <c r="K181" s="124"/>
    </row>
    <row r="182" spans="10:11" ht="12.75">
      <c r="J182" s="123"/>
      <c r="K182" s="124"/>
    </row>
    <row r="183" spans="10:11" ht="12.75">
      <c r="J183" s="123"/>
      <c r="K183" s="124"/>
    </row>
    <row r="184" spans="10:11" ht="12.75">
      <c r="J184" s="123"/>
      <c r="K184" s="124"/>
    </row>
    <row r="185" spans="10:11" ht="12.75">
      <c r="J185" s="123"/>
      <c r="K185" s="124"/>
    </row>
    <row r="186" spans="10:11" ht="12.75">
      <c r="J186" s="123"/>
      <c r="K186" s="124"/>
    </row>
    <row r="187" spans="10:11" ht="12.75">
      <c r="J187" s="123"/>
      <c r="K187" s="124"/>
    </row>
    <row r="188" spans="10:11" ht="12.75">
      <c r="J188" s="123"/>
      <c r="K188" s="124"/>
    </row>
    <row r="189" spans="10:11" ht="12.75">
      <c r="J189" s="123"/>
      <c r="K189" s="124"/>
    </row>
    <row r="190" spans="10:11" ht="12.75">
      <c r="J190" s="123"/>
      <c r="K190" s="124"/>
    </row>
    <row r="191" spans="10:11" ht="12.75">
      <c r="J191" s="123"/>
      <c r="K191" s="124"/>
    </row>
    <row r="192" spans="10:11" ht="12.75">
      <c r="J192" s="123"/>
      <c r="K192" s="124"/>
    </row>
    <row r="193" spans="10:11" ht="12.75">
      <c r="J193" s="123"/>
      <c r="K193" s="124"/>
    </row>
    <row r="194" spans="10:11" ht="12.75">
      <c r="J194" s="123"/>
      <c r="K194" s="124"/>
    </row>
    <row r="195" spans="10:11" ht="12.75">
      <c r="J195" s="123"/>
      <c r="K195" s="124"/>
    </row>
    <row r="196" spans="10:11" ht="12.75">
      <c r="J196" s="123"/>
      <c r="K196" s="124"/>
    </row>
    <row r="197" spans="10:11" ht="12.75">
      <c r="J197" s="123"/>
      <c r="K197" s="124"/>
    </row>
    <row r="198" spans="10:11" ht="12.75">
      <c r="J198" s="123"/>
      <c r="K198" s="124"/>
    </row>
    <row r="199" spans="10:11" ht="12.75">
      <c r="J199" s="123"/>
      <c r="K199" s="124"/>
    </row>
    <row r="200" spans="10:11" ht="12.75">
      <c r="J200" s="123"/>
      <c r="K200" s="124"/>
    </row>
    <row r="201" spans="10:11" ht="12.75">
      <c r="J201" s="123"/>
      <c r="K201" s="124"/>
    </row>
    <row r="202" spans="10:11" ht="12.75">
      <c r="J202" s="123"/>
      <c r="K202" s="124"/>
    </row>
    <row r="203" spans="10:11" ht="12.75">
      <c r="J203" s="123"/>
      <c r="K203" s="124"/>
    </row>
    <row r="204" spans="10:11" ht="12.75">
      <c r="J204" s="123"/>
      <c r="K204" s="124"/>
    </row>
    <row r="205" spans="10:11" ht="12.75">
      <c r="J205" s="123"/>
      <c r="K205" s="124"/>
    </row>
    <row r="206" spans="10:11" ht="12.75">
      <c r="J206" s="123"/>
      <c r="K206" s="124"/>
    </row>
    <row r="207" spans="10:11" ht="12.75">
      <c r="J207" s="123"/>
      <c r="K207" s="124"/>
    </row>
    <row r="208" spans="10:11" ht="12.75">
      <c r="J208" s="123"/>
      <c r="K208" s="124"/>
    </row>
    <row r="209" spans="10:11" ht="12.75">
      <c r="J209" s="123"/>
      <c r="K209" s="124"/>
    </row>
    <row r="210" spans="10:11" ht="12.75">
      <c r="J210" s="123"/>
      <c r="K210" s="124"/>
    </row>
    <row r="211" spans="10:11" ht="12.75">
      <c r="J211" s="123"/>
      <c r="K211" s="124"/>
    </row>
    <row r="212" spans="10:11" ht="12.75">
      <c r="J212" s="123"/>
      <c r="K212" s="124"/>
    </row>
    <row r="213" spans="10:11" ht="12.75">
      <c r="J213" s="123"/>
      <c r="K213" s="124"/>
    </row>
    <row r="214" spans="10:11" ht="12.75">
      <c r="J214" s="123"/>
      <c r="K214" s="124"/>
    </row>
    <row r="215" spans="10:11" ht="12.75">
      <c r="J215" s="123"/>
      <c r="K215" s="124"/>
    </row>
    <row r="216" spans="10:11" ht="12.75">
      <c r="J216" s="123"/>
      <c r="K216" s="124"/>
    </row>
    <row r="217" spans="10:11" ht="12.75">
      <c r="J217" s="123"/>
      <c r="K217" s="124"/>
    </row>
    <row r="218" spans="10:11" ht="12.75">
      <c r="J218" s="123"/>
      <c r="K218" s="124"/>
    </row>
    <row r="219" spans="10:11" ht="12.75">
      <c r="J219" s="123"/>
      <c r="K219" s="124"/>
    </row>
    <row r="220" spans="10:11" ht="12.75">
      <c r="J220" s="123"/>
      <c r="K220" s="124"/>
    </row>
    <row r="221" spans="10:11" ht="12.75">
      <c r="J221" s="123"/>
      <c r="K221" s="124"/>
    </row>
    <row r="222" spans="10:11" ht="12.75">
      <c r="J222" s="123"/>
      <c r="K222" s="124"/>
    </row>
    <row r="223" spans="10:11" ht="12.75">
      <c r="J223" s="123"/>
      <c r="K223" s="124"/>
    </row>
    <row r="224" spans="10:11" ht="12.75">
      <c r="J224" s="123"/>
      <c r="K224" s="124"/>
    </row>
    <row r="225" spans="10:11" ht="12.75">
      <c r="J225" s="123"/>
      <c r="K225" s="124"/>
    </row>
    <row r="226" spans="10:11" ht="12.75">
      <c r="J226" s="123"/>
      <c r="K226" s="124"/>
    </row>
    <row r="227" spans="10:11" ht="12.75">
      <c r="J227" s="123"/>
      <c r="K227" s="124"/>
    </row>
    <row r="228" spans="10:11" ht="12.75">
      <c r="J228" s="123"/>
      <c r="K228" s="124"/>
    </row>
    <row r="229" spans="10:11" ht="12.75">
      <c r="J229" s="123"/>
      <c r="K229" s="124"/>
    </row>
    <row r="230" spans="10:11" ht="12.75">
      <c r="J230" s="123"/>
      <c r="K230" s="124"/>
    </row>
    <row r="231" spans="10:11" ht="12.75">
      <c r="J231" s="123"/>
      <c r="K231" s="124"/>
    </row>
    <row r="232" spans="10:11" ht="12.75">
      <c r="J232" s="123"/>
      <c r="K232" s="124"/>
    </row>
    <row r="233" spans="10:11" ht="12.75">
      <c r="J233" s="123"/>
      <c r="K233" s="124"/>
    </row>
    <row r="234" spans="10:11" ht="12.75">
      <c r="J234" s="123"/>
      <c r="K234" s="124"/>
    </row>
    <row r="235" spans="10:11" ht="12.75">
      <c r="J235" s="123"/>
      <c r="K235" s="124"/>
    </row>
    <row r="236" spans="10:11" ht="12.75">
      <c r="J236" s="123"/>
      <c r="K236" s="124"/>
    </row>
    <row r="237" spans="10:11" ht="12.75">
      <c r="J237" s="123"/>
      <c r="K237" s="124"/>
    </row>
    <row r="238" spans="10:11" ht="12.75">
      <c r="J238" s="123"/>
      <c r="K238" s="124"/>
    </row>
    <row r="239" spans="10:11" ht="12.75">
      <c r="J239" s="123"/>
      <c r="K239" s="124"/>
    </row>
    <row r="240" spans="10:11" ht="12.75">
      <c r="J240" s="123"/>
      <c r="K240" s="124"/>
    </row>
    <row r="241" spans="10:11" ht="12.75">
      <c r="J241" s="123"/>
      <c r="K241" s="124"/>
    </row>
    <row r="242" spans="10:11" ht="12.75">
      <c r="J242" s="123"/>
      <c r="K242" s="124"/>
    </row>
    <row r="243" spans="10:11" ht="12.75">
      <c r="J243" s="123"/>
      <c r="K243" s="124"/>
    </row>
    <row r="244" spans="10:11" ht="12.75">
      <c r="J244" s="123"/>
      <c r="K244" s="124"/>
    </row>
    <row r="245" spans="10:11" ht="12.75">
      <c r="J245" s="123"/>
      <c r="K245" s="124"/>
    </row>
    <row r="246" spans="10:11" ht="12.75">
      <c r="J246" s="123"/>
      <c r="K246" s="124"/>
    </row>
    <row r="247" spans="10:11" ht="12.75">
      <c r="J247" s="123"/>
      <c r="K247" s="124"/>
    </row>
    <row r="248" spans="10:11" ht="12.75">
      <c r="J248" s="123"/>
      <c r="K248" s="124"/>
    </row>
    <row r="249" spans="10:11" ht="12.75">
      <c r="J249" s="123"/>
      <c r="K249" s="124"/>
    </row>
    <row r="250" spans="10:11" ht="12.75">
      <c r="J250" s="123"/>
      <c r="K250" s="124"/>
    </row>
    <row r="251" spans="10:11" ht="12.75">
      <c r="J251" s="123"/>
      <c r="K251" s="124"/>
    </row>
    <row r="252" spans="10:11" ht="12.75">
      <c r="J252" s="123"/>
      <c r="K252" s="124"/>
    </row>
    <row r="253" spans="10:11" ht="12.75">
      <c r="J253" s="123"/>
      <c r="K253" s="124"/>
    </row>
    <row r="254" spans="10:11" ht="12.75">
      <c r="J254" s="123"/>
      <c r="K254" s="124"/>
    </row>
    <row r="255" spans="10:11" ht="12.75">
      <c r="J255" s="123"/>
      <c r="K255" s="124"/>
    </row>
    <row r="256" spans="10:11" ht="12.75">
      <c r="J256" s="123"/>
      <c r="K256" s="124"/>
    </row>
    <row r="257" spans="10:11" ht="12.75">
      <c r="J257" s="123"/>
      <c r="K257" s="124"/>
    </row>
    <row r="258" spans="10:11" ht="12.75">
      <c r="J258" s="123"/>
      <c r="K258" s="124"/>
    </row>
    <row r="259" spans="10:11" ht="12.75">
      <c r="J259" s="123"/>
      <c r="K259" s="124"/>
    </row>
    <row r="260" spans="10:11" ht="12.75">
      <c r="J260" s="123"/>
      <c r="K260" s="124"/>
    </row>
    <row r="261" spans="10:11" ht="12.75">
      <c r="J261" s="123"/>
      <c r="K261" s="124"/>
    </row>
    <row r="262" spans="10:11" ht="12.75">
      <c r="J262" s="123"/>
      <c r="K262" s="124"/>
    </row>
    <row r="263" spans="10:11" ht="12.75">
      <c r="J263" s="123"/>
      <c r="K263" s="124"/>
    </row>
    <row r="264" spans="10:11" ht="12.75">
      <c r="J264" s="123"/>
      <c r="K264" s="124"/>
    </row>
    <row r="265" spans="10:11" ht="12.75">
      <c r="J265" s="123"/>
      <c r="K265" s="124"/>
    </row>
    <row r="266" spans="10:11" ht="12.75">
      <c r="J266" s="123"/>
      <c r="K266" s="124"/>
    </row>
    <row r="267" spans="10:11" ht="12.75">
      <c r="J267" s="123"/>
      <c r="K267" s="124"/>
    </row>
    <row r="268" spans="10:11" ht="12.75">
      <c r="J268" s="123"/>
      <c r="K268" s="124"/>
    </row>
    <row r="269" spans="10:11" ht="12.75">
      <c r="J269" s="123"/>
      <c r="K269" s="124"/>
    </row>
    <row r="270" spans="10:11" ht="12.75">
      <c r="J270" s="123"/>
      <c r="K270" s="124"/>
    </row>
    <row r="271" spans="10:11" ht="12.75">
      <c r="J271" s="123"/>
      <c r="K271" s="124"/>
    </row>
    <row r="272" spans="10:11" ht="12.75">
      <c r="J272" s="123"/>
      <c r="K272" s="124"/>
    </row>
    <row r="273" spans="10:11" ht="12.75">
      <c r="J273" s="123"/>
      <c r="K273" s="124"/>
    </row>
    <row r="274" spans="10:11" ht="12.75">
      <c r="J274" s="123"/>
      <c r="K274" s="124"/>
    </row>
    <row r="275" spans="10:11" ht="12.75">
      <c r="J275" s="123"/>
      <c r="K275" s="124"/>
    </row>
    <row r="276" spans="10:11" ht="12.75">
      <c r="J276" s="123"/>
      <c r="K276" s="124"/>
    </row>
    <row r="277" spans="10:11" ht="12.75">
      <c r="J277" s="123"/>
      <c r="K277" s="124"/>
    </row>
    <row r="278" spans="10:11" ht="12.75">
      <c r="J278" s="123"/>
      <c r="K278" s="124"/>
    </row>
    <row r="279" spans="10:11" ht="12.75">
      <c r="J279" s="123"/>
      <c r="K279" s="124"/>
    </row>
    <row r="280" spans="10:11" ht="12.75">
      <c r="J280" s="123"/>
      <c r="K280" s="124"/>
    </row>
    <row r="281" spans="10:11" ht="12.75">
      <c r="J281" s="123"/>
      <c r="K281" s="124"/>
    </row>
    <row r="282" spans="10:11" ht="12.75">
      <c r="J282" s="123"/>
      <c r="K282" s="124"/>
    </row>
    <row r="283" spans="10:11" ht="12.75">
      <c r="J283" s="123"/>
      <c r="K283" s="124"/>
    </row>
    <row r="284" spans="10:11" ht="12.75">
      <c r="J284" s="123"/>
      <c r="K284" s="124"/>
    </row>
    <row r="285" spans="10:11" ht="12.75">
      <c r="J285" s="123"/>
      <c r="K285" s="124"/>
    </row>
    <row r="286" spans="10:11" ht="12.75">
      <c r="J286" s="123"/>
      <c r="K286" s="124"/>
    </row>
    <row r="287" spans="10:11" ht="12.75">
      <c r="J287" s="123"/>
      <c r="K287" s="124"/>
    </row>
    <row r="288" spans="10:11" ht="12.75">
      <c r="J288" s="123"/>
      <c r="K288" s="124"/>
    </row>
    <row r="289" spans="10:11" ht="12.75">
      <c r="J289" s="123"/>
      <c r="K289" s="124"/>
    </row>
    <row r="290" spans="10:11" ht="12.75">
      <c r="J290" s="123"/>
      <c r="K290" s="124"/>
    </row>
    <row r="291" spans="10:11" ht="12.75">
      <c r="J291" s="123"/>
      <c r="K291" s="124"/>
    </row>
    <row r="292" spans="10:11" ht="12.75">
      <c r="J292" s="123"/>
      <c r="K292" s="124"/>
    </row>
    <row r="293" spans="10:11" ht="12.75">
      <c r="J293" s="123"/>
      <c r="K293" s="124"/>
    </row>
    <row r="294" spans="10:11" ht="12.75">
      <c r="J294" s="123"/>
      <c r="K294" s="124"/>
    </row>
    <row r="295" spans="10:11" ht="12.75">
      <c r="J295" s="123"/>
      <c r="K295" s="124"/>
    </row>
    <row r="296" spans="10:11" ht="12.75">
      <c r="J296" s="123"/>
      <c r="K296" s="124"/>
    </row>
    <row r="297" spans="10:11" ht="12.75">
      <c r="J297" s="123"/>
      <c r="K297" s="124"/>
    </row>
    <row r="298" spans="10:11" ht="12.75">
      <c r="J298" s="123"/>
      <c r="K298" s="124"/>
    </row>
    <row r="299" spans="10:11" ht="12.75">
      <c r="J299" s="123"/>
      <c r="K299" s="124"/>
    </row>
    <row r="300" spans="10:11" ht="12.75">
      <c r="J300" s="123"/>
      <c r="K300" s="124"/>
    </row>
    <row r="301" spans="10:11" ht="12.75">
      <c r="J301" s="123"/>
      <c r="K301" s="124"/>
    </row>
    <row r="302" spans="10:11" ht="12.75">
      <c r="J302" s="123"/>
      <c r="K302" s="124"/>
    </row>
    <row r="303" spans="10:11" ht="12.75">
      <c r="J303" s="123"/>
      <c r="K303" s="124"/>
    </row>
    <row r="304" spans="10:11" ht="12.75">
      <c r="J304" s="123"/>
      <c r="K304" s="124"/>
    </row>
    <row r="305" spans="10:11" ht="12.75">
      <c r="J305" s="123"/>
      <c r="K305" s="124"/>
    </row>
    <row r="306" spans="10:11" ht="12.75">
      <c r="J306" s="123"/>
      <c r="K306" s="124"/>
    </row>
    <row r="307" spans="10:11" ht="12.75">
      <c r="J307" s="123"/>
      <c r="K307" s="124"/>
    </row>
    <row r="308" spans="10:11" ht="12.75">
      <c r="J308" s="123"/>
      <c r="K308" s="124"/>
    </row>
    <row r="309" spans="10:11" ht="12.75">
      <c r="J309" s="123"/>
      <c r="K309" s="124"/>
    </row>
    <row r="310" spans="10:11" ht="12.75">
      <c r="J310" s="123"/>
      <c r="K310" s="124"/>
    </row>
    <row r="311" spans="10:11" ht="12.75">
      <c r="J311" s="123"/>
      <c r="K311" s="124"/>
    </row>
    <row r="312" spans="10:11" ht="12.75">
      <c r="J312" s="123"/>
      <c r="K312" s="124"/>
    </row>
    <row r="313" spans="10:11" ht="12.75">
      <c r="J313" s="123"/>
      <c r="K313" s="124"/>
    </row>
    <row r="314" spans="10:11" ht="12.75">
      <c r="J314" s="123"/>
      <c r="K314" s="124"/>
    </row>
    <row r="315" spans="10:11" ht="12.75">
      <c r="J315" s="123"/>
      <c r="K315" s="124"/>
    </row>
    <row r="316" spans="10:11" ht="12.75">
      <c r="J316" s="123"/>
      <c r="K316" s="124"/>
    </row>
    <row r="317" spans="10:11" ht="12.75">
      <c r="J317" s="123"/>
      <c r="K317" s="124"/>
    </row>
    <row r="318" spans="10:11" ht="12.75">
      <c r="J318" s="123"/>
      <c r="K318" s="124"/>
    </row>
    <row r="319" spans="10:11" ht="12.75">
      <c r="J319" s="123"/>
      <c r="K319" s="124"/>
    </row>
    <row r="320" spans="10:11" ht="12.75">
      <c r="J320" s="123"/>
      <c r="K320" s="124"/>
    </row>
    <row r="321" spans="10:11" ht="12.75">
      <c r="J321" s="123"/>
      <c r="K321" s="124"/>
    </row>
    <row r="322" spans="10:11" ht="12.75">
      <c r="J322" s="123"/>
      <c r="K322" s="124"/>
    </row>
    <row r="323" spans="10:11" ht="12.75">
      <c r="J323" s="123"/>
      <c r="K323" s="124"/>
    </row>
    <row r="324" spans="10:11" ht="12.75">
      <c r="J324" s="123"/>
      <c r="K324" s="124"/>
    </row>
    <row r="325" spans="10:11" ht="12.75">
      <c r="J325" s="123"/>
      <c r="K325" s="124"/>
    </row>
    <row r="326" spans="10:11" ht="12.75">
      <c r="J326" s="123"/>
      <c r="K326" s="124"/>
    </row>
    <row r="327" spans="10:11" ht="12.75">
      <c r="J327" s="123"/>
      <c r="K327" s="124"/>
    </row>
    <row r="328" spans="10:11" ht="12.75">
      <c r="J328" s="123"/>
      <c r="K328" s="124"/>
    </row>
    <row r="329" spans="10:11" ht="12.75">
      <c r="J329" s="123"/>
      <c r="K329" s="124"/>
    </row>
    <row r="330" spans="10:11" ht="12.75">
      <c r="J330" s="123"/>
      <c r="K330" s="124"/>
    </row>
    <row r="331" spans="10:11" ht="12.75">
      <c r="J331" s="123"/>
      <c r="K331" s="124"/>
    </row>
    <row r="332" spans="10:11" ht="12.75">
      <c r="J332" s="123"/>
      <c r="K332" s="124"/>
    </row>
    <row r="333" spans="10:11" ht="12.75">
      <c r="J333" s="123"/>
      <c r="K333" s="124"/>
    </row>
    <row r="334" spans="10:11" ht="12.75">
      <c r="J334" s="123"/>
      <c r="K334" s="124"/>
    </row>
    <row r="335" spans="10:11" ht="12.75">
      <c r="J335" s="123"/>
      <c r="K335" s="124"/>
    </row>
    <row r="336" spans="10:11" ht="12.75">
      <c r="J336" s="123"/>
      <c r="K336" s="124"/>
    </row>
    <row r="337" spans="10:11" ht="12.75">
      <c r="J337" s="123"/>
      <c r="K337" s="124"/>
    </row>
    <row r="338" spans="10:11" ht="12.75">
      <c r="J338" s="123"/>
      <c r="K338" s="124"/>
    </row>
    <row r="339" spans="10:11" ht="12.75">
      <c r="J339" s="123"/>
      <c r="K339" s="124"/>
    </row>
    <row r="340" spans="10:11" ht="12.75">
      <c r="J340" s="123"/>
      <c r="K340" s="124"/>
    </row>
    <row r="341" spans="10:11" ht="12.75">
      <c r="J341" s="123"/>
      <c r="K341" s="124"/>
    </row>
    <row r="342" spans="10:11" ht="12.75">
      <c r="J342" s="123"/>
      <c r="K342" s="124"/>
    </row>
    <row r="343" spans="10:11" ht="12.75">
      <c r="J343" s="123"/>
      <c r="K343" s="124"/>
    </row>
    <row r="344" spans="10:11" ht="12.75">
      <c r="J344" s="123"/>
      <c r="K344" s="124"/>
    </row>
    <row r="345" spans="10:11" ht="12.75">
      <c r="J345" s="123"/>
      <c r="K345" s="124"/>
    </row>
    <row r="346" spans="10:11" ht="12.75">
      <c r="J346" s="123"/>
      <c r="K346" s="124"/>
    </row>
    <row r="347" spans="10:11" ht="12.75">
      <c r="J347" s="123"/>
      <c r="K347" s="124"/>
    </row>
    <row r="348" spans="10:11" ht="12.75">
      <c r="J348" s="123"/>
      <c r="K348" s="124"/>
    </row>
    <row r="349" spans="10:11" ht="12.75">
      <c r="J349" s="123"/>
      <c r="K349" s="124"/>
    </row>
    <row r="350" spans="10:11" ht="12.75">
      <c r="J350" s="123"/>
      <c r="K350" s="124"/>
    </row>
    <row r="351" spans="10:11" ht="12.75">
      <c r="J351" s="123"/>
      <c r="K351" s="124"/>
    </row>
    <row r="352" spans="10:11" ht="12.75">
      <c r="J352" s="123"/>
      <c r="K352" s="124"/>
    </row>
    <row r="353" spans="10:11" ht="12.75">
      <c r="J353" s="123"/>
      <c r="K353" s="124"/>
    </row>
    <row r="354" spans="10:11" ht="12.75">
      <c r="J354" s="123"/>
      <c r="K354" s="124"/>
    </row>
    <row r="355" spans="10:11" ht="12.75">
      <c r="J355" s="123"/>
      <c r="K355" s="124"/>
    </row>
    <row r="356" spans="10:11" ht="12.75">
      <c r="J356" s="123"/>
      <c r="K356" s="124"/>
    </row>
    <row r="357" spans="10:11" ht="12.75">
      <c r="J357" s="123"/>
      <c r="K357" s="124"/>
    </row>
    <row r="358" spans="10:11" ht="12.75">
      <c r="J358" s="123"/>
      <c r="K358" s="124"/>
    </row>
    <row r="359" spans="10:11" ht="12.75">
      <c r="J359" s="123"/>
      <c r="K359" s="124"/>
    </row>
    <row r="360" spans="10:11" ht="12.75">
      <c r="J360" s="123"/>
      <c r="K360" s="124"/>
    </row>
    <row r="361" spans="10:11" ht="12.75">
      <c r="J361" s="123"/>
      <c r="K361" s="124"/>
    </row>
    <row r="362" spans="10:11" ht="12.75">
      <c r="J362" s="123"/>
      <c r="K362" s="124"/>
    </row>
    <row r="363" spans="10:11" ht="12.75">
      <c r="J363" s="123"/>
      <c r="K363" s="124"/>
    </row>
    <row r="364" spans="10:11" ht="12.75">
      <c r="J364" s="123"/>
      <c r="K364" s="124"/>
    </row>
    <row r="365" spans="10:11" ht="12.75">
      <c r="J365" s="123"/>
      <c r="K365" s="124"/>
    </row>
    <row r="366" spans="10:11" ht="12.75">
      <c r="J366" s="123"/>
      <c r="K366" s="124"/>
    </row>
    <row r="367" spans="10:11" ht="12.75">
      <c r="J367" s="123"/>
      <c r="K367" s="124"/>
    </row>
    <row r="368" spans="10:11" ht="12.75">
      <c r="J368" s="123"/>
      <c r="K368" s="124"/>
    </row>
    <row r="369" spans="10:11" ht="12.75">
      <c r="J369" s="123"/>
      <c r="K369" s="124"/>
    </row>
    <row r="370" spans="10:11" ht="12.75">
      <c r="J370" s="123"/>
      <c r="K370" s="124"/>
    </row>
    <row r="371" spans="10:11" ht="12.75">
      <c r="J371" s="123"/>
      <c r="K371" s="124"/>
    </row>
    <row r="372" spans="10:11" ht="12.75">
      <c r="J372" s="123"/>
      <c r="K372" s="124"/>
    </row>
    <row r="373" spans="10:11" ht="12.75">
      <c r="J373" s="123"/>
      <c r="K373" s="124"/>
    </row>
    <row r="374" spans="10:11" ht="12.75">
      <c r="J374" s="123"/>
      <c r="K374" s="124"/>
    </row>
    <row r="375" spans="10:11" ht="12.75">
      <c r="J375" s="123"/>
      <c r="K375" s="124"/>
    </row>
    <row r="376" spans="10:11" ht="12.75">
      <c r="J376" s="123"/>
      <c r="K376" s="124"/>
    </row>
    <row r="377" spans="10:11" ht="12.75">
      <c r="J377" s="123"/>
      <c r="K377" s="124"/>
    </row>
    <row r="378" spans="10:11" ht="12.75">
      <c r="J378" s="123"/>
      <c r="K378" s="124"/>
    </row>
    <row r="379" spans="10:11" ht="12.75">
      <c r="J379" s="123"/>
      <c r="K379" s="124"/>
    </row>
    <row r="380" spans="10:11" ht="12.75">
      <c r="J380" s="123"/>
      <c r="K380" s="124"/>
    </row>
    <row r="381" spans="10:11" ht="12.75">
      <c r="J381" s="123"/>
      <c r="K381" s="124"/>
    </row>
    <row r="382" spans="10:11" ht="12.75">
      <c r="J382" s="123"/>
      <c r="K382" s="124"/>
    </row>
    <row r="383" spans="10:11" ht="12.75">
      <c r="J383" s="123"/>
      <c r="K383" s="124"/>
    </row>
    <row r="384" spans="10:11" ht="12.75">
      <c r="J384" s="123"/>
      <c r="K384" s="124"/>
    </row>
    <row r="385" spans="10:11" ht="12.75">
      <c r="J385" s="123"/>
      <c r="K385" s="124"/>
    </row>
    <row r="386" spans="10:11" ht="12.75">
      <c r="J386" s="123"/>
      <c r="K386" s="124"/>
    </row>
    <row r="387" spans="10:11" ht="12.75">
      <c r="J387" s="123"/>
      <c r="K387" s="124"/>
    </row>
    <row r="388" spans="10:11" ht="12.75">
      <c r="J388" s="123"/>
      <c r="K388" s="124"/>
    </row>
    <row r="389" spans="10:11" ht="12.75">
      <c r="J389" s="123"/>
      <c r="K389" s="124"/>
    </row>
    <row r="390" spans="10:11" ht="12.75">
      <c r="J390" s="123"/>
      <c r="K390" s="124"/>
    </row>
    <row r="391" spans="10:11" ht="12.75">
      <c r="J391" s="123"/>
      <c r="K391" s="124"/>
    </row>
    <row r="392" spans="10:11" ht="12.75">
      <c r="J392" s="123"/>
      <c r="K392" s="124"/>
    </row>
    <row r="393" spans="10:11" ht="12.75">
      <c r="J393" s="123"/>
      <c r="K393" s="124"/>
    </row>
    <row r="394" spans="10:11" ht="12.75">
      <c r="J394" s="123"/>
      <c r="K394" s="124"/>
    </row>
    <row r="395" spans="10:11" ht="12.75">
      <c r="J395" s="123"/>
      <c r="K395" s="124"/>
    </row>
    <row r="396" spans="10:11" ht="12.75">
      <c r="J396" s="123"/>
      <c r="K396" s="124"/>
    </row>
    <row r="397" spans="10:11" ht="12.75">
      <c r="J397" s="123"/>
      <c r="K397" s="124"/>
    </row>
    <row r="398" spans="10:11" ht="12.75">
      <c r="J398" s="123"/>
      <c r="K398" s="124"/>
    </row>
    <row r="399" spans="10:11" ht="12.75">
      <c r="J399" s="123"/>
      <c r="K399" s="124"/>
    </row>
    <row r="400" spans="10:11" ht="12.75">
      <c r="J400" s="123"/>
      <c r="K400" s="124"/>
    </row>
    <row r="401" spans="10:11" ht="12.75">
      <c r="J401" s="123"/>
      <c r="K401" s="124"/>
    </row>
    <row r="402" spans="10:11" ht="12.75">
      <c r="J402" s="123"/>
      <c r="K402" s="124"/>
    </row>
    <row r="403" spans="10:11" ht="12.75">
      <c r="J403" s="123"/>
      <c r="K403" s="124"/>
    </row>
    <row r="404" spans="10:11" ht="12.75">
      <c r="J404" s="123"/>
      <c r="K404" s="124"/>
    </row>
    <row r="405" spans="10:11" ht="12.75">
      <c r="J405" s="123"/>
      <c r="K405" s="124"/>
    </row>
    <row r="406" spans="10:11" ht="12.75">
      <c r="J406" s="123"/>
      <c r="K406" s="124"/>
    </row>
    <row r="407" spans="10:11" ht="12.75">
      <c r="J407" s="123"/>
      <c r="K407" s="124"/>
    </row>
    <row r="408" spans="10:11" ht="12.75">
      <c r="J408" s="123"/>
      <c r="K408" s="124"/>
    </row>
    <row r="409" spans="10:11" ht="12.75">
      <c r="J409" s="123"/>
      <c r="K409" s="124"/>
    </row>
    <row r="410" spans="10:11" ht="12.75">
      <c r="J410" s="123"/>
      <c r="K410" s="124"/>
    </row>
    <row r="411" spans="10:11" ht="12.75">
      <c r="J411" s="123"/>
      <c r="K411" s="124"/>
    </row>
    <row r="412" spans="10:11" ht="12.75">
      <c r="J412" s="123"/>
      <c r="K412" s="124"/>
    </row>
    <row r="413" spans="10:11" ht="12.75">
      <c r="J413" s="123"/>
      <c r="K413" s="124"/>
    </row>
    <row r="414" spans="10:11" ht="12.75">
      <c r="J414" s="123"/>
      <c r="K414" s="124"/>
    </row>
    <row r="415" spans="10:11" ht="12.75">
      <c r="J415" s="123"/>
      <c r="K415" s="124"/>
    </row>
    <row r="416" spans="10:11" ht="12.75">
      <c r="J416" s="123"/>
      <c r="K416" s="124"/>
    </row>
    <row r="417" spans="10:11" ht="12.75">
      <c r="J417" s="123"/>
      <c r="K417" s="124"/>
    </row>
    <row r="418" spans="10:11" ht="12.75">
      <c r="J418" s="123"/>
      <c r="K418" s="124"/>
    </row>
    <row r="419" spans="10:11" ht="12.75">
      <c r="J419" s="123"/>
      <c r="K419" s="124"/>
    </row>
    <row r="420" spans="10:11" ht="12.75">
      <c r="J420" s="123"/>
      <c r="K420" s="124"/>
    </row>
    <row r="421" spans="10:11" ht="12.75">
      <c r="J421" s="123"/>
      <c r="K421" s="124"/>
    </row>
    <row r="422" spans="10:11" ht="12.75">
      <c r="J422" s="123"/>
      <c r="K422" s="124"/>
    </row>
    <row r="423" spans="10:11" ht="12.75">
      <c r="J423" s="123"/>
      <c r="K423" s="124"/>
    </row>
    <row r="424" spans="10:11" ht="12.75">
      <c r="J424" s="123"/>
      <c r="K424" s="124"/>
    </row>
    <row r="425" spans="10:11" ht="12.75">
      <c r="J425" s="123"/>
      <c r="K425" s="124"/>
    </row>
    <row r="426" spans="10:11" ht="12.75">
      <c r="J426" s="123"/>
      <c r="K426" s="124"/>
    </row>
    <row r="427" spans="10:11" ht="12.75">
      <c r="J427" s="123"/>
      <c r="K427" s="124"/>
    </row>
    <row r="428" spans="10:11" ht="12.75">
      <c r="J428" s="123"/>
      <c r="K428" s="124"/>
    </row>
    <row r="429" spans="10:11" ht="12.75">
      <c r="J429" s="123"/>
      <c r="K429" s="124"/>
    </row>
    <row r="430" spans="10:11" ht="12.75">
      <c r="J430" s="123"/>
      <c r="K430" s="124"/>
    </row>
    <row r="431" spans="10:11" ht="12.75">
      <c r="J431" s="123"/>
      <c r="K431" s="124"/>
    </row>
    <row r="432" spans="10:11" ht="12.75">
      <c r="J432" s="123"/>
      <c r="K432" s="124"/>
    </row>
    <row r="433" spans="10:11" ht="12.75">
      <c r="J433" s="123"/>
      <c r="K433" s="124"/>
    </row>
    <row r="434" spans="10:11" ht="12.75">
      <c r="J434" s="123"/>
      <c r="K434" s="124"/>
    </row>
    <row r="435" spans="10:11" ht="12.75">
      <c r="J435" s="123"/>
      <c r="K435" s="124"/>
    </row>
    <row r="436" spans="10:11" ht="12.75">
      <c r="J436" s="123"/>
      <c r="K436" s="124"/>
    </row>
    <row r="437" spans="10:11" ht="12.75">
      <c r="J437" s="123"/>
      <c r="K437" s="124"/>
    </row>
    <row r="438" spans="10:11" ht="12.75">
      <c r="J438" s="123"/>
      <c r="K438" s="124"/>
    </row>
    <row r="439" spans="10:11" ht="12.75">
      <c r="J439" s="123"/>
      <c r="K439" s="124"/>
    </row>
    <row r="440" spans="10:11" ht="12.75">
      <c r="J440" s="123"/>
      <c r="K440" s="124"/>
    </row>
    <row r="441" spans="10:11" ht="12.75">
      <c r="J441" s="123"/>
      <c r="K441" s="124"/>
    </row>
    <row r="442" spans="10:11" ht="12.75">
      <c r="J442" s="123"/>
      <c r="K442" s="124"/>
    </row>
    <row r="443" spans="10:11" ht="12.75">
      <c r="J443" s="123"/>
      <c r="K443" s="124"/>
    </row>
    <row r="444" spans="10:11" ht="12.75">
      <c r="J444" s="123"/>
      <c r="K444" s="124"/>
    </row>
    <row r="445" spans="10:11" ht="12.75">
      <c r="J445" s="123"/>
      <c r="K445" s="124"/>
    </row>
    <row r="446" spans="10:11" ht="12.75">
      <c r="J446" s="123"/>
      <c r="K446" s="124"/>
    </row>
    <row r="447" spans="10:11" ht="12.75">
      <c r="J447" s="123"/>
      <c r="K447" s="124"/>
    </row>
    <row r="448" spans="10:11" ht="12.75">
      <c r="J448" s="123"/>
      <c r="K448" s="124"/>
    </row>
    <row r="449" spans="10:11" ht="12.75">
      <c r="J449" s="123"/>
      <c r="K449" s="124"/>
    </row>
    <row r="450" spans="10:11" ht="12.75">
      <c r="J450" s="123"/>
      <c r="K450" s="124"/>
    </row>
    <row r="451" spans="10:11" ht="12.75">
      <c r="J451" s="123"/>
      <c r="K451" s="124"/>
    </row>
    <row r="452" spans="10:11" ht="12.75">
      <c r="J452" s="123"/>
      <c r="K452" s="124"/>
    </row>
    <row r="453" spans="10:11" ht="12.75">
      <c r="J453" s="123"/>
      <c r="K453" s="124"/>
    </row>
    <row r="454" spans="10:11" ht="12.75">
      <c r="J454" s="123"/>
      <c r="K454" s="124"/>
    </row>
    <row r="455" spans="10:11" ht="12.75">
      <c r="J455" s="123"/>
      <c r="K455" s="124"/>
    </row>
    <row r="456" spans="10:11" ht="12.75">
      <c r="J456" s="123"/>
      <c r="K456" s="124"/>
    </row>
    <row r="457" spans="10:11" ht="12.75">
      <c r="J457" s="123"/>
      <c r="K457" s="124"/>
    </row>
    <row r="458" spans="10:11" ht="12.75">
      <c r="J458" s="123"/>
      <c r="K458" s="124"/>
    </row>
    <row r="459" spans="10:11" ht="12.75">
      <c r="J459" s="123"/>
      <c r="K459" s="124"/>
    </row>
    <row r="460" spans="10:11" ht="12.75">
      <c r="J460" s="123"/>
      <c r="K460" s="124"/>
    </row>
    <row r="461" spans="10:11" ht="12.75">
      <c r="J461" s="123"/>
      <c r="K461" s="124"/>
    </row>
    <row r="462" spans="10:11" ht="12.75">
      <c r="J462" s="123"/>
      <c r="K462" s="124"/>
    </row>
    <row r="463" spans="10:11" ht="12.75">
      <c r="J463" s="123"/>
      <c r="K463" s="124"/>
    </row>
    <row r="464" spans="10:11" ht="12.75">
      <c r="J464" s="123"/>
      <c r="K464" s="124"/>
    </row>
    <row r="465" spans="10:11" ht="12.75">
      <c r="J465" s="123"/>
      <c r="K465" s="124"/>
    </row>
    <row r="466" spans="10:11" ht="12.75">
      <c r="J466" s="123"/>
      <c r="K466" s="124"/>
    </row>
    <row r="467" spans="10:11" ht="12.75">
      <c r="J467" s="123"/>
      <c r="K467" s="124"/>
    </row>
    <row r="468" spans="10:11" ht="12.75">
      <c r="J468" s="123"/>
      <c r="K468" s="124"/>
    </row>
    <row r="469" spans="10:11" ht="12.75">
      <c r="J469" s="123"/>
      <c r="K469" s="124"/>
    </row>
    <row r="470" spans="10:11" ht="12.75">
      <c r="J470" s="123"/>
      <c r="K470" s="124"/>
    </row>
    <row r="471" spans="10:11" ht="12.75">
      <c r="J471" s="123"/>
      <c r="K471" s="124"/>
    </row>
    <row r="472" spans="10:11" ht="12.75">
      <c r="J472" s="123"/>
      <c r="K472" s="124"/>
    </row>
    <row r="473" spans="10:11" ht="12.75">
      <c r="J473" s="123"/>
      <c r="K473" s="124"/>
    </row>
    <row r="474" spans="10:11" ht="12.75">
      <c r="J474" s="123"/>
      <c r="K474" s="124"/>
    </row>
    <row r="475" spans="10:11" ht="12.75">
      <c r="J475" s="123"/>
      <c r="K475" s="124"/>
    </row>
    <row r="476" spans="10:11" ht="12.75">
      <c r="J476" s="123"/>
      <c r="K476" s="124"/>
    </row>
    <row r="477" spans="10:11" ht="12.75">
      <c r="J477" s="123"/>
      <c r="K477" s="124"/>
    </row>
    <row r="478" spans="10:11" ht="12.75">
      <c r="J478" s="123"/>
      <c r="K478" s="124"/>
    </row>
    <row r="479" spans="10:11" ht="12.75">
      <c r="J479" s="123"/>
      <c r="K479" s="124"/>
    </row>
    <row r="480" spans="10:11" ht="12.75">
      <c r="J480" s="123"/>
      <c r="K480" s="124"/>
    </row>
    <row r="481" spans="10:11" ht="12.75">
      <c r="J481" s="123"/>
      <c r="K481" s="124"/>
    </row>
    <row r="482" spans="10:11" ht="12.75">
      <c r="J482" s="123"/>
      <c r="K482" s="124"/>
    </row>
    <row r="483" spans="10:11" ht="12.75">
      <c r="J483" s="123"/>
      <c r="K483" s="124"/>
    </row>
    <row r="484" spans="10:11" ht="12.75">
      <c r="J484" s="123"/>
      <c r="K484" s="124"/>
    </row>
    <row r="485" spans="10:11" ht="12.75">
      <c r="J485" s="123"/>
      <c r="K485" s="124"/>
    </row>
    <row r="486" spans="10:11" ht="12.75">
      <c r="J486" s="123"/>
      <c r="K486" s="124"/>
    </row>
    <row r="487" spans="10:11" ht="12.75">
      <c r="J487" s="123"/>
      <c r="K487" s="124"/>
    </row>
    <row r="488" spans="10:11" ht="12.75">
      <c r="J488" s="123"/>
      <c r="K488" s="124"/>
    </row>
    <row r="489" spans="10:11" ht="12.75">
      <c r="J489" s="123"/>
      <c r="K489" s="124"/>
    </row>
    <row r="490" spans="10:11" ht="12.75">
      <c r="J490" s="123"/>
      <c r="K490" s="124"/>
    </row>
    <row r="491" spans="10:11" ht="12.75">
      <c r="J491" s="123"/>
      <c r="K491" s="124"/>
    </row>
    <row r="492" spans="10:11" ht="12.75">
      <c r="J492" s="123"/>
      <c r="K492" s="124"/>
    </row>
    <row r="493" spans="10:11" ht="12.75">
      <c r="J493" s="123"/>
      <c r="K493" s="124"/>
    </row>
    <row r="494" spans="10:11" ht="12.75">
      <c r="J494" s="123"/>
      <c r="K494" s="124"/>
    </row>
    <row r="495" spans="10:11" ht="12.75">
      <c r="J495" s="123"/>
      <c r="K495" s="124"/>
    </row>
    <row r="496" spans="10:11" ht="12.75">
      <c r="J496" s="123"/>
      <c r="K496" s="124"/>
    </row>
    <row r="497" spans="10:11" ht="12.75">
      <c r="J497" s="123"/>
      <c r="K497" s="124"/>
    </row>
    <row r="498" spans="10:11" ht="12.75">
      <c r="J498" s="123"/>
      <c r="K498" s="124"/>
    </row>
    <row r="499" spans="10:11" ht="12.75">
      <c r="J499" s="123"/>
      <c r="K499" s="124"/>
    </row>
    <row r="500" spans="10:11" ht="12.75">
      <c r="J500" s="123"/>
      <c r="K500" s="124"/>
    </row>
    <row r="501" spans="10:11" ht="12.75">
      <c r="J501" s="123"/>
      <c r="K501" s="124"/>
    </row>
    <row r="502" spans="10:11" ht="12.75">
      <c r="J502" s="123"/>
      <c r="K502" s="124"/>
    </row>
    <row r="503" ht="12.75">
      <c r="K503" s="124"/>
    </row>
    <row r="504" ht="12.75">
      <c r="K504" s="124"/>
    </row>
    <row r="505" ht="12.75">
      <c r="K505" s="124"/>
    </row>
    <row r="506" ht="12.75">
      <c r="K506" s="124"/>
    </row>
    <row r="507" ht="12.75">
      <c r="K507" s="124"/>
    </row>
    <row r="508" ht="12.75">
      <c r="K508" s="124"/>
    </row>
    <row r="509" ht="12.75">
      <c r="K509" s="124"/>
    </row>
    <row r="510" ht="12.75">
      <c r="K510" s="124"/>
    </row>
    <row r="511" ht="12.75">
      <c r="K511" s="124"/>
    </row>
    <row r="512" ht="12.75">
      <c r="K512" s="124"/>
    </row>
    <row r="513" ht="12.75">
      <c r="K513" s="124"/>
    </row>
    <row r="514" ht="12.75">
      <c r="K514" s="124"/>
    </row>
    <row r="515" ht="12.75">
      <c r="K515" s="124"/>
    </row>
    <row r="516" ht="12.75">
      <c r="K516" s="124"/>
    </row>
    <row r="517" ht="12.75">
      <c r="K517" s="124"/>
    </row>
    <row r="518" ht="12.75">
      <c r="K518" s="124"/>
    </row>
    <row r="519" ht="12.75">
      <c r="K519" s="124"/>
    </row>
    <row r="520" ht="12.75">
      <c r="K520" s="124"/>
    </row>
    <row r="521" ht="12.75">
      <c r="K521" s="124"/>
    </row>
    <row r="522" ht="12.75">
      <c r="K522" s="124"/>
    </row>
    <row r="523" ht="12.75">
      <c r="K523" s="124"/>
    </row>
    <row r="524" ht="12.75">
      <c r="K524" s="124"/>
    </row>
    <row r="525" ht="12.75">
      <c r="K525" s="124"/>
    </row>
    <row r="526" ht="12.75">
      <c r="K526" s="124"/>
    </row>
    <row r="527" ht="12.75">
      <c r="K527" s="124"/>
    </row>
    <row r="528" ht="12.75">
      <c r="K528" s="124"/>
    </row>
    <row r="529" ht="12.75">
      <c r="K529" s="124"/>
    </row>
    <row r="530" ht="12.75">
      <c r="K530" s="124"/>
    </row>
    <row r="531" ht="12.75">
      <c r="K531" s="124"/>
    </row>
    <row r="532" ht="12.75">
      <c r="K532" s="124"/>
    </row>
    <row r="533" ht="12.75">
      <c r="K533" s="124"/>
    </row>
    <row r="534" ht="12.75">
      <c r="K534" s="124"/>
    </row>
    <row r="535" ht="12.75">
      <c r="K535" s="124"/>
    </row>
    <row r="536" ht="12.75">
      <c r="K536" s="124"/>
    </row>
    <row r="537" ht="12.75">
      <c r="K537" s="124"/>
    </row>
    <row r="538" ht="12.75">
      <c r="K538" s="124"/>
    </row>
    <row r="539" ht="12.75">
      <c r="K539" s="124"/>
    </row>
    <row r="540" ht="12.75">
      <c r="K540" s="124"/>
    </row>
    <row r="541" ht="12.75">
      <c r="K541" s="124"/>
    </row>
    <row r="542" ht="12.75">
      <c r="K542" s="124"/>
    </row>
    <row r="543" ht="12.75">
      <c r="K543" s="124"/>
    </row>
    <row r="544" ht="12.75">
      <c r="K544" s="124"/>
    </row>
    <row r="545" ht="12.75">
      <c r="K545" s="124"/>
    </row>
    <row r="546" ht="12.75">
      <c r="K546" s="124"/>
    </row>
    <row r="547" ht="12.75">
      <c r="K547" s="124"/>
    </row>
    <row r="548" ht="12.75">
      <c r="K548" s="124"/>
    </row>
    <row r="549" ht="12.75">
      <c r="K549" s="124"/>
    </row>
    <row r="550" ht="12.75">
      <c r="K550" s="124"/>
    </row>
    <row r="551" ht="12.75">
      <c r="K551" s="124"/>
    </row>
    <row r="552" ht="12.75">
      <c r="K552" s="124"/>
    </row>
    <row r="553" ht="12.75">
      <c r="K553" s="124"/>
    </row>
    <row r="554" ht="12.75">
      <c r="K554" s="124"/>
    </row>
    <row r="555" ht="12.75">
      <c r="K555" s="124"/>
    </row>
    <row r="556" ht="12.75">
      <c r="K556" s="124"/>
    </row>
    <row r="557" ht="12.75">
      <c r="K557" s="124"/>
    </row>
    <row r="558" ht="12.75">
      <c r="K558" s="124"/>
    </row>
    <row r="559" ht="12.75">
      <c r="K559" s="124"/>
    </row>
    <row r="560" ht="12.75">
      <c r="K560" s="124"/>
    </row>
    <row r="561" ht="12.75">
      <c r="K561" s="124"/>
    </row>
    <row r="562" ht="12.75">
      <c r="K562" s="124"/>
    </row>
    <row r="563" ht="12.75">
      <c r="K563" s="124"/>
    </row>
    <row r="564" ht="12.75">
      <c r="K564" s="124"/>
    </row>
    <row r="565" ht="12.75">
      <c r="K565" s="124"/>
    </row>
    <row r="566" ht="12.75">
      <c r="K566" s="124"/>
    </row>
    <row r="567" ht="12.75">
      <c r="K567" s="124"/>
    </row>
    <row r="568" ht="12.75">
      <c r="K568" s="124"/>
    </row>
    <row r="569" ht="12.75">
      <c r="K569" s="124"/>
    </row>
    <row r="570" ht="12.75">
      <c r="K570" s="124"/>
    </row>
    <row r="571" ht="12.75">
      <c r="K571" s="124"/>
    </row>
    <row r="572" ht="12.75">
      <c r="K572" s="124"/>
    </row>
    <row r="573" ht="12.75">
      <c r="K573" s="124"/>
    </row>
    <row r="574" ht="12.75">
      <c r="K574" s="124"/>
    </row>
    <row r="575" ht="12.75">
      <c r="K575" s="124"/>
    </row>
    <row r="576" ht="12.75">
      <c r="K576" s="124"/>
    </row>
    <row r="577" ht="12.75">
      <c r="K577" s="124"/>
    </row>
    <row r="578" ht="12.75">
      <c r="K578" s="124"/>
    </row>
    <row r="579" ht="12.75">
      <c r="K579" s="124"/>
    </row>
    <row r="580" ht="12.75">
      <c r="K580" s="124"/>
    </row>
    <row r="581" ht="12.75">
      <c r="K581" s="124"/>
    </row>
    <row r="582" ht="12.75">
      <c r="K582" s="124"/>
    </row>
    <row r="583" ht="12.75">
      <c r="K583" s="124"/>
    </row>
    <row r="584" ht="12.75">
      <c r="K584" s="124"/>
    </row>
    <row r="585" ht="12.75">
      <c r="K585" s="124"/>
    </row>
    <row r="586" ht="12.75">
      <c r="K586" s="124"/>
    </row>
    <row r="587" ht="12.75">
      <c r="K587" s="124"/>
    </row>
    <row r="588" ht="12.75">
      <c r="K588" s="124"/>
    </row>
    <row r="589" ht="12.75">
      <c r="K589" s="124"/>
    </row>
    <row r="590" ht="12.75">
      <c r="K590" s="124"/>
    </row>
    <row r="591" ht="12.75">
      <c r="K591" s="124"/>
    </row>
    <row r="592" ht="12.75">
      <c r="K592" s="124"/>
    </row>
    <row r="593" ht="12.75">
      <c r="K593" s="124"/>
    </row>
    <row r="594" ht="12.75">
      <c r="K594" s="124"/>
    </row>
    <row r="595" ht="12.75">
      <c r="K595" s="124"/>
    </row>
    <row r="596" ht="12.75">
      <c r="K596" s="124"/>
    </row>
    <row r="597" ht="12.75">
      <c r="K597" s="124"/>
    </row>
    <row r="598" ht="12.75">
      <c r="K598" s="124"/>
    </row>
    <row r="599" ht="12.75">
      <c r="K599" s="124"/>
    </row>
    <row r="600" ht="12.75">
      <c r="K600" s="124"/>
    </row>
    <row r="601" ht="12.75">
      <c r="K601" s="124"/>
    </row>
    <row r="602" ht="12.75">
      <c r="K602" s="124"/>
    </row>
    <row r="603" ht="12.75">
      <c r="K603" s="124"/>
    </row>
    <row r="604" ht="12.75">
      <c r="K604" s="124"/>
    </row>
    <row r="605" ht="12.75">
      <c r="K605" s="124"/>
    </row>
    <row r="606" ht="12.75">
      <c r="K606" s="124"/>
    </row>
    <row r="607" ht="12.75">
      <c r="K607" s="124"/>
    </row>
    <row r="608" ht="12.75">
      <c r="K608" s="124"/>
    </row>
    <row r="609" ht="12.75">
      <c r="K609" s="124"/>
    </row>
    <row r="610" ht="12.75">
      <c r="K610" s="124"/>
    </row>
    <row r="611" ht="12.75">
      <c r="K611" s="124"/>
    </row>
    <row r="612" ht="12.75">
      <c r="K612" s="124"/>
    </row>
    <row r="613" ht="12.75">
      <c r="K613" s="124"/>
    </row>
    <row r="614" ht="12.75">
      <c r="K614" s="124"/>
    </row>
    <row r="615" ht="12.75">
      <c r="K615" s="124"/>
    </row>
    <row r="616" ht="12.75">
      <c r="K616" s="124"/>
    </row>
    <row r="617" ht="12.75">
      <c r="K617" s="124"/>
    </row>
    <row r="618" ht="12.75">
      <c r="K618" s="124"/>
    </row>
    <row r="619" ht="12.75">
      <c r="K619" s="124"/>
    </row>
    <row r="620" ht="12.75">
      <c r="K620" s="124"/>
    </row>
    <row r="621" ht="12.75">
      <c r="K621" s="124"/>
    </row>
    <row r="622" ht="12.75">
      <c r="K622" s="124"/>
    </row>
    <row r="623" ht="12.75">
      <c r="K623" s="124"/>
    </row>
    <row r="624" ht="12.75">
      <c r="K624" s="124"/>
    </row>
    <row r="625" ht="12.75">
      <c r="K625" s="124"/>
    </row>
    <row r="626" ht="12.75">
      <c r="K626" s="124"/>
    </row>
    <row r="627" ht="12.75">
      <c r="K627" s="124"/>
    </row>
    <row r="628" ht="12.75">
      <c r="K628" s="124"/>
    </row>
    <row r="629" ht="12.75">
      <c r="K629" s="124"/>
    </row>
    <row r="630" ht="12.75">
      <c r="K630" s="124"/>
    </row>
    <row r="631" ht="12.75">
      <c r="K631" s="124"/>
    </row>
    <row r="632" ht="12.75">
      <c r="K632" s="124"/>
    </row>
    <row r="633" ht="12.75">
      <c r="K633" s="124"/>
    </row>
    <row r="634" ht="12.75">
      <c r="K634" s="124"/>
    </row>
    <row r="635" ht="12.75">
      <c r="K635" s="124"/>
    </row>
    <row r="636" ht="12.75">
      <c r="K636" s="124"/>
    </row>
    <row r="637" ht="12.75">
      <c r="K637" s="124"/>
    </row>
    <row r="638" ht="12.75">
      <c r="K638" s="124"/>
    </row>
    <row r="639" ht="12.75">
      <c r="K639" s="124"/>
    </row>
    <row r="640" ht="12.75">
      <c r="K640" s="124"/>
    </row>
    <row r="641" ht="12.75">
      <c r="K641" s="124"/>
    </row>
    <row r="642" ht="12.75">
      <c r="K642" s="124"/>
    </row>
    <row r="643" ht="12.75">
      <c r="K643" s="124"/>
    </row>
    <row r="644" ht="12.75">
      <c r="K644" s="124"/>
    </row>
    <row r="645" ht="12.75">
      <c r="K645" s="124"/>
    </row>
    <row r="646" ht="12.75">
      <c r="K646" s="124"/>
    </row>
    <row r="647" ht="12.75">
      <c r="K647" s="124"/>
    </row>
    <row r="648" ht="12.75">
      <c r="K648" s="124"/>
    </row>
    <row r="649" ht="12.75">
      <c r="K649" s="124"/>
    </row>
    <row r="650" ht="12.75">
      <c r="K650" s="124"/>
    </row>
    <row r="651" ht="12.75">
      <c r="K651" s="124"/>
    </row>
    <row r="652" ht="12.75">
      <c r="K652" s="124"/>
    </row>
    <row r="653" ht="12.75">
      <c r="K653" s="124"/>
    </row>
    <row r="654" ht="12.75">
      <c r="K654" s="124"/>
    </row>
    <row r="655" ht="12.75">
      <c r="K655" s="124"/>
    </row>
    <row r="656" ht="12.75">
      <c r="K656" s="124"/>
    </row>
    <row r="657" ht="12.75">
      <c r="K657" s="124"/>
    </row>
    <row r="658" ht="12.75">
      <c r="K658" s="124"/>
    </row>
    <row r="659" ht="12.75">
      <c r="K659" s="124"/>
    </row>
    <row r="660" ht="12.75">
      <c r="K660" s="124"/>
    </row>
    <row r="661" ht="12.75">
      <c r="K661" s="124"/>
    </row>
    <row r="662" ht="12.75">
      <c r="K662" s="124"/>
    </row>
    <row r="663" ht="12.75">
      <c r="K663" s="124"/>
    </row>
    <row r="664" ht="12.75">
      <c r="K664" s="124"/>
    </row>
    <row r="665" ht="12.75">
      <c r="K665" s="124"/>
    </row>
    <row r="666" ht="12.75">
      <c r="K666" s="124"/>
    </row>
    <row r="667" ht="12.75">
      <c r="K667" s="124"/>
    </row>
    <row r="668" ht="12.75">
      <c r="K668" s="124"/>
    </row>
    <row r="669" ht="12.75">
      <c r="K669" s="124"/>
    </row>
    <row r="670" ht="12.75">
      <c r="K670" s="124"/>
    </row>
    <row r="671" ht="12.75">
      <c r="K671" s="124"/>
    </row>
    <row r="672" ht="12.75">
      <c r="K672" s="124"/>
    </row>
    <row r="673" ht="12.75">
      <c r="K673" s="124"/>
    </row>
    <row r="674" ht="12.75">
      <c r="K674" s="124"/>
    </row>
    <row r="675" ht="12.75">
      <c r="K675" s="124"/>
    </row>
    <row r="676" ht="12.75">
      <c r="K676" s="124"/>
    </row>
    <row r="677" ht="12.75">
      <c r="K677" s="124"/>
    </row>
    <row r="678" ht="12.75">
      <c r="K678" s="124"/>
    </row>
    <row r="679" ht="12.75">
      <c r="K679" s="124"/>
    </row>
    <row r="680" ht="12.75">
      <c r="K680" s="124"/>
    </row>
    <row r="681" ht="12.75">
      <c r="K681" s="124"/>
    </row>
    <row r="682" ht="12.75">
      <c r="K682" s="124"/>
    </row>
    <row r="683" ht="12.75">
      <c r="K683" s="124"/>
    </row>
    <row r="684" ht="12.75">
      <c r="K684" s="124"/>
    </row>
    <row r="685" ht="12.75">
      <c r="K685" s="124"/>
    </row>
    <row r="686" ht="12.75">
      <c r="K686" s="124"/>
    </row>
    <row r="687" ht="12.75">
      <c r="K687" s="124"/>
    </row>
    <row r="688" ht="12.75">
      <c r="K688" s="124"/>
    </row>
    <row r="689" ht="12.75">
      <c r="K689" s="124"/>
    </row>
    <row r="690" ht="12.75">
      <c r="K690" s="124"/>
    </row>
    <row r="691" ht="12.75">
      <c r="K691" s="124"/>
    </row>
    <row r="692" ht="12.75">
      <c r="K692" s="124"/>
    </row>
    <row r="693" ht="12.75">
      <c r="K693" s="124"/>
    </row>
    <row r="694" ht="12.75">
      <c r="K694" s="124"/>
    </row>
    <row r="695" ht="12.75">
      <c r="K695" s="124"/>
    </row>
    <row r="696" ht="12.75">
      <c r="K696" s="124"/>
    </row>
    <row r="697" ht="12.75">
      <c r="K697" s="124"/>
    </row>
    <row r="698" ht="12.75">
      <c r="K698" s="124"/>
    </row>
    <row r="699" ht="12.75">
      <c r="K699" s="124"/>
    </row>
    <row r="700" ht="12.75">
      <c r="K700" s="124"/>
    </row>
    <row r="701" ht="12.75">
      <c r="K701" s="124"/>
    </row>
    <row r="702" ht="12.75">
      <c r="K702" s="124"/>
    </row>
    <row r="703" ht="12.75">
      <c r="K703" s="124"/>
    </row>
    <row r="704" ht="12.75">
      <c r="K704" s="124"/>
    </row>
    <row r="705" ht="12.75">
      <c r="K705" s="124"/>
    </row>
    <row r="706" ht="12.75">
      <c r="K706" s="124"/>
    </row>
    <row r="707" ht="12.75">
      <c r="K707" s="124"/>
    </row>
    <row r="708" ht="12.75">
      <c r="K708" s="124"/>
    </row>
    <row r="709" ht="12.75">
      <c r="K709" s="124"/>
    </row>
    <row r="710" ht="12.75">
      <c r="K710" s="124"/>
    </row>
    <row r="711" ht="12.75">
      <c r="K711" s="124"/>
    </row>
    <row r="712" ht="12.75">
      <c r="K712" s="124"/>
    </row>
    <row r="713" ht="12.75">
      <c r="K713" s="124"/>
    </row>
    <row r="714" ht="12.75">
      <c r="K714" s="124"/>
    </row>
    <row r="715" ht="12.75">
      <c r="K715" s="124"/>
    </row>
    <row r="716" ht="12.75">
      <c r="K716" s="124"/>
    </row>
    <row r="717" ht="12.75">
      <c r="K717" s="124"/>
    </row>
    <row r="718" ht="12.75">
      <c r="K718" s="124"/>
    </row>
    <row r="719" ht="12.75">
      <c r="K719" s="124"/>
    </row>
    <row r="720" ht="12.75">
      <c r="K720" s="124"/>
    </row>
    <row r="721" ht="12.75">
      <c r="K721" s="124"/>
    </row>
    <row r="722" ht="12.75">
      <c r="K722" s="124"/>
    </row>
    <row r="723" ht="12.75">
      <c r="K723" s="124"/>
    </row>
    <row r="724" ht="12.75">
      <c r="K724" s="124"/>
    </row>
    <row r="725" ht="12.75">
      <c r="K725" s="124"/>
    </row>
    <row r="726" ht="12.75">
      <c r="K726" s="124"/>
    </row>
    <row r="727" ht="12.75">
      <c r="K727" s="124"/>
    </row>
    <row r="728" ht="12.75">
      <c r="K728" s="124"/>
    </row>
    <row r="729" ht="12.75">
      <c r="K729" s="124"/>
    </row>
    <row r="730" ht="12.75">
      <c r="K730" s="124"/>
    </row>
    <row r="731" ht="12.75">
      <c r="K731" s="124"/>
    </row>
    <row r="732" ht="12.75">
      <c r="K732" s="124"/>
    </row>
    <row r="733" ht="12.75">
      <c r="K733" s="124"/>
    </row>
    <row r="734" ht="12.75">
      <c r="K734" s="124"/>
    </row>
    <row r="735" ht="12.75">
      <c r="K735" s="124"/>
    </row>
    <row r="736" ht="12.75">
      <c r="K736" s="124"/>
    </row>
    <row r="737" ht="12.75">
      <c r="K737" s="124"/>
    </row>
    <row r="738" ht="12.75">
      <c r="K738" s="124"/>
    </row>
    <row r="739" ht="12.75">
      <c r="K739" s="124"/>
    </row>
    <row r="740" ht="12.75">
      <c r="K740" s="124"/>
    </row>
    <row r="741" ht="12.75">
      <c r="K741" s="124"/>
    </row>
    <row r="742" ht="12.75">
      <c r="K742" s="124"/>
    </row>
    <row r="743" ht="12.75">
      <c r="K743" s="124"/>
    </row>
    <row r="744" ht="12.75">
      <c r="K744" s="124"/>
    </row>
    <row r="745" ht="12.75">
      <c r="K745" s="124"/>
    </row>
    <row r="746" ht="12.75">
      <c r="K746" s="124"/>
    </row>
    <row r="747" ht="12.75">
      <c r="K747" s="124"/>
    </row>
    <row r="748" ht="12.75">
      <c r="K748" s="124"/>
    </row>
    <row r="749" ht="12.75">
      <c r="K749" s="124"/>
    </row>
    <row r="750" ht="12.75">
      <c r="K750" s="124"/>
    </row>
    <row r="751" ht="12.75">
      <c r="K751" s="124"/>
    </row>
    <row r="752" ht="12.75">
      <c r="K752" s="124"/>
    </row>
    <row r="753" ht="12.75">
      <c r="K753" s="124"/>
    </row>
    <row r="754" ht="12.75">
      <c r="K754" s="124"/>
    </row>
    <row r="755" ht="12.75">
      <c r="K755" s="124"/>
    </row>
    <row r="756" ht="12.75">
      <c r="K756" s="124"/>
    </row>
    <row r="757" ht="12.75">
      <c r="K757" s="124"/>
    </row>
    <row r="758" ht="12.75">
      <c r="K758" s="124"/>
    </row>
    <row r="759" ht="12.75">
      <c r="K759" s="124"/>
    </row>
    <row r="760" ht="12.75">
      <c r="K760" s="124"/>
    </row>
    <row r="761" ht="12.75">
      <c r="K761" s="124"/>
    </row>
    <row r="762" ht="12.75">
      <c r="K762" s="124"/>
    </row>
    <row r="763" ht="12.75">
      <c r="K763" s="124"/>
    </row>
    <row r="764" ht="12.75">
      <c r="K764" s="124"/>
    </row>
    <row r="765" ht="12.75">
      <c r="K765" s="124"/>
    </row>
    <row r="766" ht="12.75">
      <c r="K766" s="124"/>
    </row>
    <row r="767" ht="12.75">
      <c r="K767" s="124"/>
    </row>
    <row r="768" ht="12.75">
      <c r="K768" s="124"/>
    </row>
    <row r="769" ht="12.75">
      <c r="K769" s="124"/>
    </row>
    <row r="770" ht="12.75">
      <c r="K770" s="124"/>
    </row>
    <row r="771" ht="12.75">
      <c r="K771" s="124"/>
    </row>
    <row r="772" ht="12.75">
      <c r="K772" s="124"/>
    </row>
    <row r="773" ht="12.75">
      <c r="K773" s="124"/>
    </row>
    <row r="774" ht="12.75">
      <c r="K774" s="124"/>
    </row>
    <row r="775" ht="12.75">
      <c r="K775" s="124"/>
    </row>
    <row r="776" ht="12.75">
      <c r="K776" s="124"/>
    </row>
    <row r="777" ht="12.75">
      <c r="K777" s="124"/>
    </row>
    <row r="778" ht="12.75">
      <c r="K778" s="124"/>
    </row>
    <row r="779" ht="12.75">
      <c r="K779" s="124"/>
    </row>
    <row r="780" ht="12.75">
      <c r="K780" s="124"/>
    </row>
    <row r="781" ht="12.75">
      <c r="K781" s="124"/>
    </row>
    <row r="782" ht="12.75">
      <c r="K782" s="124"/>
    </row>
    <row r="783" ht="12.75">
      <c r="K783" s="124"/>
    </row>
    <row r="784" ht="12.75">
      <c r="K784" s="124"/>
    </row>
    <row r="785" ht="12.75">
      <c r="K785" s="124"/>
    </row>
    <row r="786" ht="12.75">
      <c r="K786" s="124"/>
    </row>
    <row r="787" ht="12.75">
      <c r="K787" s="124"/>
    </row>
    <row r="788" ht="12.75">
      <c r="K788" s="124"/>
    </row>
    <row r="789" ht="12.75">
      <c r="K789" s="124"/>
    </row>
    <row r="790" ht="12.75">
      <c r="K790" s="124"/>
    </row>
    <row r="791" ht="12.75">
      <c r="K791" s="124"/>
    </row>
    <row r="792" ht="12.75">
      <c r="K792" s="124"/>
    </row>
    <row r="793" ht="12.75">
      <c r="K793" s="124"/>
    </row>
    <row r="794" ht="12.75">
      <c r="K794" s="124"/>
    </row>
    <row r="795" ht="12.75">
      <c r="K795" s="124"/>
    </row>
    <row r="796" ht="12.75">
      <c r="K796" s="124"/>
    </row>
    <row r="797" ht="12.75">
      <c r="K797" s="124"/>
    </row>
    <row r="798" ht="12.75">
      <c r="K798" s="124"/>
    </row>
    <row r="799" ht="12.75">
      <c r="K799" s="124"/>
    </row>
    <row r="800" ht="12.75">
      <c r="K800" s="124"/>
    </row>
    <row r="801" ht="12.75">
      <c r="K801" s="124"/>
    </row>
    <row r="802" ht="12.75">
      <c r="K802" s="124"/>
    </row>
    <row r="803" ht="12.75">
      <c r="K803" s="124"/>
    </row>
    <row r="804" ht="12.75">
      <c r="K804" s="124"/>
    </row>
    <row r="805" ht="12.75">
      <c r="K805" s="124"/>
    </row>
    <row r="806" ht="12.75">
      <c r="K806" s="124"/>
    </row>
    <row r="807" ht="12.75">
      <c r="K807" s="124"/>
    </row>
    <row r="808" ht="12.75">
      <c r="K808" s="124"/>
    </row>
    <row r="809" ht="12.75">
      <c r="K809" s="124"/>
    </row>
    <row r="810" ht="12.75">
      <c r="K810" s="124"/>
    </row>
    <row r="811" ht="12.75">
      <c r="K811" s="124"/>
    </row>
    <row r="812" ht="12.75">
      <c r="K812" s="124"/>
    </row>
    <row r="813" ht="12.75">
      <c r="K813" s="124"/>
    </row>
    <row r="814" ht="12.75">
      <c r="K814" s="124"/>
    </row>
    <row r="815" ht="12.75">
      <c r="K815" s="124"/>
    </row>
    <row r="816" ht="12.75">
      <c r="K816" s="124"/>
    </row>
    <row r="817" ht="12.75">
      <c r="K817" s="124"/>
    </row>
    <row r="818" ht="12.75">
      <c r="K818" s="124"/>
    </row>
    <row r="819" ht="12.75">
      <c r="K819" s="124"/>
    </row>
    <row r="820" ht="12.75">
      <c r="K820" s="124"/>
    </row>
    <row r="821" ht="12.75">
      <c r="K821" s="124"/>
    </row>
    <row r="822" ht="12.75">
      <c r="K822" s="124"/>
    </row>
    <row r="823" ht="12.75">
      <c r="K823" s="124"/>
    </row>
    <row r="824" ht="12.75">
      <c r="K824" s="124"/>
    </row>
    <row r="825" ht="12.75">
      <c r="K825" s="124"/>
    </row>
    <row r="826" ht="12.75">
      <c r="K826" s="124"/>
    </row>
    <row r="827" ht="12.75">
      <c r="K827" s="124"/>
    </row>
    <row r="828" ht="12.75">
      <c r="K828" s="124"/>
    </row>
    <row r="829" ht="12.75">
      <c r="K829" s="124"/>
    </row>
    <row r="830" ht="12.75">
      <c r="K830" s="124"/>
    </row>
    <row r="831" ht="12.75">
      <c r="K831" s="124"/>
    </row>
    <row r="832" ht="12.75">
      <c r="K832" s="124"/>
    </row>
    <row r="833" ht="12.75">
      <c r="K833" s="124"/>
    </row>
    <row r="834" ht="12.75">
      <c r="K834" s="124"/>
    </row>
    <row r="835" ht="12.75">
      <c r="K835" s="124"/>
    </row>
    <row r="836" ht="12.75">
      <c r="K836" s="124"/>
    </row>
    <row r="837" ht="12.75">
      <c r="K837" s="124"/>
    </row>
    <row r="838" ht="12.75">
      <c r="K838" s="124"/>
    </row>
    <row r="839" ht="12.75">
      <c r="K839" s="124"/>
    </row>
    <row r="840" ht="12.75">
      <c r="K840" s="124"/>
    </row>
    <row r="841" ht="12.75">
      <c r="K841" s="124"/>
    </row>
    <row r="842" ht="12.75">
      <c r="K842" s="124"/>
    </row>
    <row r="843" ht="12.75">
      <c r="K843" s="124"/>
    </row>
    <row r="844" ht="12.75">
      <c r="K844" s="124"/>
    </row>
    <row r="845" ht="12.75">
      <c r="K845" s="124"/>
    </row>
    <row r="846" ht="12.75">
      <c r="K846" s="124"/>
    </row>
    <row r="847" ht="12.75">
      <c r="K847" s="124"/>
    </row>
    <row r="848" ht="12.75">
      <c r="K848" s="124"/>
    </row>
    <row r="849" ht="12.75">
      <c r="K849" s="124"/>
    </row>
    <row r="850" ht="12.75">
      <c r="K850" s="124"/>
    </row>
    <row r="851" ht="12.75">
      <c r="K851" s="124"/>
    </row>
    <row r="852" ht="12.75">
      <c r="K852" s="124"/>
    </row>
    <row r="853" ht="12.75">
      <c r="K853" s="124"/>
    </row>
    <row r="854" ht="12.75">
      <c r="K854" s="124"/>
    </row>
    <row r="855" ht="12.75">
      <c r="K855" s="124"/>
    </row>
    <row r="856" ht="12.75">
      <c r="K856" s="124"/>
    </row>
    <row r="857" ht="12.75">
      <c r="K857" s="124"/>
    </row>
    <row r="858" ht="12.75">
      <c r="K858" s="124"/>
    </row>
    <row r="859" ht="12.75">
      <c r="K859" s="124"/>
    </row>
    <row r="860" ht="12.75">
      <c r="K860" s="124"/>
    </row>
    <row r="861" ht="12.75">
      <c r="K861" s="124"/>
    </row>
    <row r="862" ht="12.75">
      <c r="K862" s="124"/>
    </row>
    <row r="863" ht="12.75">
      <c r="K863" s="124"/>
    </row>
    <row r="864" ht="12.75">
      <c r="K864" s="124"/>
    </row>
    <row r="865" ht="12.75">
      <c r="K865" s="124"/>
    </row>
    <row r="866" ht="12.75">
      <c r="K866" s="124"/>
    </row>
    <row r="867" ht="12.75">
      <c r="K867" s="124"/>
    </row>
    <row r="868" ht="12.75">
      <c r="K868" s="124"/>
    </row>
    <row r="869" ht="12.75">
      <c r="K869" s="124"/>
    </row>
    <row r="870" ht="12.75">
      <c r="K870" s="124"/>
    </row>
    <row r="871" ht="12.75">
      <c r="K871" s="124"/>
    </row>
    <row r="872" ht="12.75">
      <c r="K872" s="124"/>
    </row>
    <row r="873" ht="12.75">
      <c r="K873" s="124"/>
    </row>
    <row r="874" ht="12.75">
      <c r="K874" s="124"/>
    </row>
    <row r="875" ht="12.75">
      <c r="K875" s="124"/>
    </row>
    <row r="876" ht="12.75">
      <c r="K876" s="124"/>
    </row>
    <row r="877" ht="12.75">
      <c r="K877" s="124"/>
    </row>
    <row r="878" ht="12.75">
      <c r="K878" s="124"/>
    </row>
    <row r="879" ht="12.75">
      <c r="K879" s="124"/>
    </row>
    <row r="880" ht="12.75">
      <c r="K880" s="124"/>
    </row>
    <row r="881" ht="12.75">
      <c r="K881" s="124"/>
    </row>
    <row r="882" ht="12.75">
      <c r="K882" s="124"/>
    </row>
    <row r="883" ht="12.75">
      <c r="K883" s="124"/>
    </row>
    <row r="884" ht="12.75">
      <c r="K884" s="124"/>
    </row>
    <row r="885" ht="12.75">
      <c r="K885" s="124"/>
    </row>
    <row r="886" ht="12.75">
      <c r="K886" s="124"/>
    </row>
    <row r="887" ht="12.75">
      <c r="K887" s="124"/>
    </row>
    <row r="888" ht="12.75">
      <c r="K888" s="124"/>
    </row>
    <row r="889" ht="12.75">
      <c r="K889" s="124"/>
    </row>
    <row r="890" ht="12.75">
      <c r="K890" s="124"/>
    </row>
    <row r="891" ht="12.75">
      <c r="K891" s="124"/>
    </row>
    <row r="892" ht="12.75">
      <c r="K892" s="124"/>
    </row>
    <row r="893" ht="12.75">
      <c r="K893" s="124"/>
    </row>
    <row r="894" ht="12.75">
      <c r="K894" s="124"/>
    </row>
    <row r="895" ht="12.75">
      <c r="K895" s="124"/>
    </row>
    <row r="896" ht="12.75">
      <c r="K896" s="124"/>
    </row>
    <row r="897" ht="12.75">
      <c r="K897" s="124"/>
    </row>
    <row r="898" ht="12.75">
      <c r="K898" s="124"/>
    </row>
    <row r="899" ht="12.75">
      <c r="K899" s="124"/>
    </row>
    <row r="900" ht="12.75">
      <c r="K900" s="124"/>
    </row>
    <row r="901" ht="12.75">
      <c r="K901" s="124"/>
    </row>
    <row r="902" ht="12.75">
      <c r="K902" s="124"/>
    </row>
    <row r="903" ht="12.75">
      <c r="K903" s="124"/>
    </row>
    <row r="904" ht="12.75">
      <c r="K904" s="124"/>
    </row>
    <row r="905" ht="12.75">
      <c r="K905" s="124"/>
    </row>
    <row r="906" ht="12.75">
      <c r="K906" s="124"/>
    </row>
    <row r="907" ht="12.75">
      <c r="K907" s="124"/>
    </row>
    <row r="908" ht="12.75">
      <c r="K908" s="124"/>
    </row>
    <row r="909" ht="12.75">
      <c r="K909" s="124"/>
    </row>
    <row r="910" ht="12.75">
      <c r="K910" s="124"/>
    </row>
    <row r="911" ht="12.75">
      <c r="K911" s="124"/>
    </row>
    <row r="912" ht="12.75">
      <c r="K912" s="124"/>
    </row>
    <row r="913" ht="12.75">
      <c r="K913" s="124"/>
    </row>
    <row r="914" ht="12.75">
      <c r="K914" s="124"/>
    </row>
    <row r="915" ht="12.75">
      <c r="K915" s="124"/>
    </row>
    <row r="916" ht="12.75">
      <c r="K916" s="124"/>
    </row>
    <row r="917" ht="12.75">
      <c r="K917" s="124"/>
    </row>
    <row r="918" ht="12.75">
      <c r="K918" s="124"/>
    </row>
    <row r="919" ht="12.75">
      <c r="K919" s="124"/>
    </row>
    <row r="920" ht="12.75">
      <c r="K920" s="124"/>
    </row>
    <row r="921" ht="12.75">
      <c r="K921" s="124"/>
    </row>
    <row r="922" ht="12.75">
      <c r="K922" s="124"/>
    </row>
    <row r="923" ht="12.75">
      <c r="K923" s="124"/>
    </row>
    <row r="924" ht="12.75">
      <c r="K924" s="124"/>
    </row>
    <row r="925" ht="12.75">
      <c r="K925" s="124"/>
    </row>
    <row r="926" ht="12.75">
      <c r="K926" s="124"/>
    </row>
    <row r="927" ht="12.75">
      <c r="K927" s="124"/>
    </row>
    <row r="928" ht="12.75">
      <c r="K928" s="124"/>
    </row>
    <row r="929" ht="12.75">
      <c r="K929" s="124"/>
    </row>
    <row r="930" ht="12.75">
      <c r="K930" s="124"/>
    </row>
    <row r="931" ht="12.75">
      <c r="K931" s="124"/>
    </row>
    <row r="932" ht="12.75">
      <c r="K932" s="124"/>
    </row>
    <row r="933" ht="12.75">
      <c r="K933" s="124"/>
    </row>
    <row r="934" ht="12.75">
      <c r="K934" s="124"/>
    </row>
    <row r="935" ht="12.75">
      <c r="K935" s="124"/>
    </row>
    <row r="936" ht="12.75">
      <c r="K936" s="124"/>
    </row>
    <row r="937" ht="12.75">
      <c r="K937" s="124"/>
    </row>
    <row r="938" ht="12.75">
      <c r="K938" s="124"/>
    </row>
    <row r="939" ht="12.75">
      <c r="K939" s="124"/>
    </row>
    <row r="940" ht="12.75">
      <c r="K940" s="124"/>
    </row>
    <row r="941" ht="12.75">
      <c r="K941" s="124"/>
    </row>
    <row r="942" ht="12.75">
      <c r="K942" s="124"/>
    </row>
    <row r="943" ht="12.75">
      <c r="K943" s="124"/>
    </row>
    <row r="944" ht="12.75">
      <c r="K944" s="124"/>
    </row>
    <row r="945" ht="12.75">
      <c r="K945" s="124"/>
    </row>
    <row r="946" ht="12.75">
      <c r="K946" s="124"/>
    </row>
    <row r="947" ht="12.75">
      <c r="K947" s="124"/>
    </row>
    <row r="948" ht="12.75">
      <c r="K948" s="124"/>
    </row>
    <row r="949" ht="12.75">
      <c r="K949" s="124"/>
    </row>
    <row r="950" ht="12.75">
      <c r="K950" s="124"/>
    </row>
    <row r="951" ht="12.75">
      <c r="K951" s="124"/>
    </row>
    <row r="952" ht="12.75">
      <c r="K952" s="124"/>
    </row>
    <row r="953" ht="12.75">
      <c r="K953" s="124"/>
    </row>
    <row r="954" ht="12.75">
      <c r="K954" s="124"/>
    </row>
    <row r="955" ht="12.75">
      <c r="K955" s="124"/>
    </row>
    <row r="956" ht="12.75">
      <c r="K956" s="124"/>
    </row>
    <row r="957" ht="12.75">
      <c r="K957" s="124"/>
    </row>
    <row r="958" ht="12.75">
      <c r="K958" s="124"/>
    </row>
    <row r="959" ht="12.75">
      <c r="K959" s="124"/>
    </row>
    <row r="960" ht="12.75">
      <c r="K960" s="124"/>
    </row>
    <row r="961" ht="12.75">
      <c r="K961" s="124"/>
    </row>
    <row r="962" ht="12.75">
      <c r="K962" s="124"/>
    </row>
    <row r="963" ht="12.75">
      <c r="K963" s="124"/>
    </row>
    <row r="964" ht="12.75">
      <c r="K964" s="124"/>
    </row>
    <row r="965" ht="12.75">
      <c r="K965" s="124"/>
    </row>
    <row r="966" ht="12.75">
      <c r="K966" s="124"/>
    </row>
    <row r="967" ht="12.75">
      <c r="K967" s="124"/>
    </row>
    <row r="968" ht="12.75">
      <c r="K968" s="124"/>
    </row>
    <row r="969" ht="12.75">
      <c r="K969" s="124"/>
    </row>
    <row r="970" ht="12.75">
      <c r="K970" s="124"/>
    </row>
    <row r="971" ht="12.75">
      <c r="K971" s="124"/>
    </row>
    <row r="972" ht="12.75">
      <c r="K972" s="124"/>
    </row>
    <row r="973" ht="12.75">
      <c r="K973" s="124"/>
    </row>
    <row r="974" ht="12.75">
      <c r="K974" s="124"/>
    </row>
    <row r="975" ht="12.75">
      <c r="K975" s="124"/>
    </row>
    <row r="976" ht="12.75">
      <c r="K976" s="124"/>
    </row>
    <row r="977" ht="12.75">
      <c r="K977" s="124"/>
    </row>
    <row r="978" ht="12.75">
      <c r="K978" s="124"/>
    </row>
    <row r="979" ht="12.75">
      <c r="K979" s="124"/>
    </row>
    <row r="980" ht="12.75">
      <c r="K980" s="124"/>
    </row>
    <row r="981" ht="12.75">
      <c r="K981" s="124"/>
    </row>
    <row r="982" ht="12.75">
      <c r="K982" s="124"/>
    </row>
    <row r="983" ht="12.75">
      <c r="K983" s="124"/>
    </row>
    <row r="984" ht="12.75">
      <c r="K984" s="124"/>
    </row>
    <row r="985" ht="12.75">
      <c r="K985" s="124"/>
    </row>
    <row r="986" ht="12.75">
      <c r="K986" s="124"/>
    </row>
    <row r="987" ht="12.75">
      <c r="K987" s="124"/>
    </row>
    <row r="988" ht="12.75">
      <c r="K988" s="124"/>
    </row>
    <row r="989" ht="12.75">
      <c r="K989" s="124"/>
    </row>
    <row r="990" ht="12.75">
      <c r="K990" s="124"/>
    </row>
    <row r="991" ht="12.75">
      <c r="K991" s="124"/>
    </row>
    <row r="992" ht="12.75">
      <c r="K992" s="124"/>
    </row>
    <row r="993" ht="12.75">
      <c r="K993" s="124"/>
    </row>
    <row r="994" ht="12.75">
      <c r="K994" s="124"/>
    </row>
    <row r="995" ht="12.75">
      <c r="K995" s="124"/>
    </row>
    <row r="996" ht="12.75">
      <c r="K996" s="124"/>
    </row>
    <row r="997" ht="12.75">
      <c r="K997" s="124"/>
    </row>
    <row r="998" ht="12.75">
      <c r="K998" s="124"/>
    </row>
    <row r="999" ht="12.75">
      <c r="K999" s="124"/>
    </row>
    <row r="1000" ht="12.75">
      <c r="K1000" s="124"/>
    </row>
    <row r="1001" ht="12.75">
      <c r="K1001" s="124"/>
    </row>
    <row r="1002" ht="12.75">
      <c r="K1002" s="124"/>
    </row>
    <row r="1003" ht="12.75">
      <c r="K1003" s="124"/>
    </row>
    <row r="1004" ht="12.75">
      <c r="K1004" s="124"/>
    </row>
    <row r="1005" ht="12.75">
      <c r="K1005" s="124"/>
    </row>
    <row r="1006" ht="12.75">
      <c r="K1006" s="124"/>
    </row>
    <row r="1007" ht="12.75">
      <c r="K1007" s="124"/>
    </row>
    <row r="1008" ht="12.75">
      <c r="K1008" s="124"/>
    </row>
    <row r="1009" ht="12.75">
      <c r="K1009" s="124"/>
    </row>
    <row r="1010" ht="12.75">
      <c r="K1010" s="124"/>
    </row>
    <row r="1011" ht="12.75">
      <c r="K1011" s="124"/>
    </row>
    <row r="1012" ht="12.75">
      <c r="K1012" s="124"/>
    </row>
    <row r="1013" ht="12.75">
      <c r="K1013" s="124"/>
    </row>
    <row r="1014" ht="12.75">
      <c r="K1014" s="124"/>
    </row>
    <row r="1015" ht="12.75">
      <c r="K1015" s="124"/>
    </row>
    <row r="1016" ht="12.75">
      <c r="K1016" s="124"/>
    </row>
    <row r="1017" ht="12.75">
      <c r="K1017" s="124"/>
    </row>
    <row r="1018" ht="12.75">
      <c r="K1018" s="124"/>
    </row>
    <row r="1019" ht="12.75">
      <c r="K1019" s="124"/>
    </row>
    <row r="1020" ht="12.75">
      <c r="K1020" s="124"/>
    </row>
    <row r="1021" ht="12.75">
      <c r="K1021" s="124"/>
    </row>
    <row r="1022" ht="12.75">
      <c r="K1022" s="124"/>
    </row>
    <row r="1023" ht="12.75">
      <c r="K1023" s="124"/>
    </row>
    <row r="1024" ht="12.75">
      <c r="K1024" s="124"/>
    </row>
    <row r="1025" ht="12.75">
      <c r="K1025" s="124"/>
    </row>
    <row r="1026" ht="12.75">
      <c r="K1026" s="124"/>
    </row>
    <row r="1027" ht="12.75">
      <c r="K1027" s="124"/>
    </row>
    <row r="1028" ht="12.75">
      <c r="K1028" s="124"/>
    </row>
    <row r="1029" ht="12.75">
      <c r="K1029" s="124"/>
    </row>
    <row r="1030" ht="12.75">
      <c r="K1030" s="124"/>
    </row>
    <row r="1031" ht="12.75">
      <c r="K1031" s="124"/>
    </row>
    <row r="1032" ht="12.75">
      <c r="K1032" s="124"/>
    </row>
    <row r="1033" ht="12.75">
      <c r="K1033" s="124"/>
    </row>
    <row r="1034" ht="12.75">
      <c r="K1034" s="124"/>
    </row>
    <row r="1035" ht="12.75">
      <c r="K1035" s="124"/>
    </row>
    <row r="1036" ht="12.75">
      <c r="K1036" s="124"/>
    </row>
    <row r="1037" ht="12.75">
      <c r="K1037" s="124"/>
    </row>
    <row r="1038" ht="12.75">
      <c r="K1038" s="124"/>
    </row>
    <row r="1039" ht="12.75">
      <c r="K1039" s="124"/>
    </row>
    <row r="1040" ht="12.75">
      <c r="K1040" s="124"/>
    </row>
    <row r="1041" ht="12.75">
      <c r="K1041" s="124"/>
    </row>
    <row r="1042" ht="12.75">
      <c r="K1042" s="124"/>
    </row>
    <row r="1043" ht="12.75">
      <c r="K1043" s="124"/>
    </row>
    <row r="1044" ht="12.75">
      <c r="K1044" s="124"/>
    </row>
    <row r="1045" ht="12.75">
      <c r="K1045" s="124"/>
    </row>
    <row r="1046" ht="12.75">
      <c r="K1046" s="124"/>
    </row>
    <row r="1047" ht="12.75">
      <c r="K1047" s="124"/>
    </row>
    <row r="1048" ht="12.75">
      <c r="K1048" s="124"/>
    </row>
    <row r="1049" ht="12.75">
      <c r="K1049" s="124"/>
    </row>
    <row r="1050" ht="12.75">
      <c r="K1050" s="124"/>
    </row>
    <row r="1051" ht="12.75">
      <c r="K1051" s="124"/>
    </row>
    <row r="1052" ht="12.75">
      <c r="K1052" s="124"/>
    </row>
    <row r="1053" ht="12.75">
      <c r="K1053" s="124"/>
    </row>
    <row r="1054" ht="12.75">
      <c r="K1054" s="124"/>
    </row>
    <row r="1055" ht="12.75">
      <c r="K1055" s="124"/>
    </row>
    <row r="1056" ht="12.75">
      <c r="K1056" s="124"/>
    </row>
    <row r="1057" ht="12.75">
      <c r="K1057" s="124"/>
    </row>
    <row r="1058" ht="12.75">
      <c r="K1058" s="124"/>
    </row>
    <row r="1059" ht="12.75">
      <c r="K1059" s="124"/>
    </row>
    <row r="1060" ht="12.75">
      <c r="K1060" s="124"/>
    </row>
    <row r="1061" ht="12.75">
      <c r="K1061" s="124"/>
    </row>
    <row r="1062" ht="12.75">
      <c r="K1062" s="124"/>
    </row>
    <row r="1063" ht="12.75">
      <c r="K1063" s="124"/>
    </row>
    <row r="1064" ht="12.75">
      <c r="K1064" s="124"/>
    </row>
    <row r="1065" ht="12.75">
      <c r="K1065" s="124"/>
    </row>
    <row r="1066" ht="12.75">
      <c r="K1066" s="124"/>
    </row>
    <row r="1067" ht="12.75">
      <c r="K1067" s="124"/>
    </row>
    <row r="1068" ht="12.75">
      <c r="K1068" s="124"/>
    </row>
    <row r="1069" ht="12.75">
      <c r="K1069" s="124"/>
    </row>
    <row r="1070" ht="12.75">
      <c r="K1070" s="124"/>
    </row>
    <row r="1071" ht="12.75">
      <c r="K1071" s="124"/>
    </row>
    <row r="1072" ht="12.75">
      <c r="K1072" s="124"/>
    </row>
    <row r="1073" ht="12.75">
      <c r="K1073" s="124"/>
    </row>
    <row r="1074" ht="12.75">
      <c r="K1074" s="124"/>
    </row>
    <row r="1075" ht="12.75">
      <c r="K1075" s="124"/>
    </row>
    <row r="1076" ht="12.75">
      <c r="K1076" s="124"/>
    </row>
    <row r="1077" ht="12.75">
      <c r="K1077" s="124"/>
    </row>
    <row r="1078" ht="12.75">
      <c r="K1078" s="124"/>
    </row>
    <row r="1079" ht="12.75">
      <c r="K1079" s="124"/>
    </row>
    <row r="1080" ht="12.75">
      <c r="K1080" s="124"/>
    </row>
    <row r="1081" ht="12.75">
      <c r="K1081" s="124"/>
    </row>
    <row r="1082" ht="12.75">
      <c r="K1082" s="124"/>
    </row>
    <row r="1083" ht="12.75">
      <c r="K1083" s="124"/>
    </row>
    <row r="1084" ht="12.75">
      <c r="K1084" s="124"/>
    </row>
    <row r="1085" ht="12.75">
      <c r="K1085" s="124"/>
    </row>
    <row r="1086" ht="12.75">
      <c r="K1086" s="124"/>
    </row>
    <row r="1087" ht="12.75">
      <c r="K1087" s="124"/>
    </row>
    <row r="1088" ht="12.75">
      <c r="K1088" s="124"/>
    </row>
    <row r="1089" ht="12.75">
      <c r="K1089" s="124"/>
    </row>
    <row r="1090" ht="12.75">
      <c r="K1090" s="124"/>
    </row>
    <row r="1091" ht="12.75">
      <c r="K1091" s="124"/>
    </row>
    <row r="1092" ht="12.75">
      <c r="K1092" s="124"/>
    </row>
    <row r="1093" ht="12.75">
      <c r="K1093" s="124"/>
    </row>
    <row r="1094" ht="12.75">
      <c r="K1094" s="124"/>
    </row>
    <row r="1095" ht="12.75">
      <c r="K1095" s="124"/>
    </row>
    <row r="1096" ht="12.75">
      <c r="K1096" s="124"/>
    </row>
    <row r="1097" ht="12.75">
      <c r="K1097" s="124"/>
    </row>
    <row r="1098" ht="12.75">
      <c r="K1098" s="124"/>
    </row>
    <row r="1099" ht="12.75">
      <c r="K1099" s="124"/>
    </row>
    <row r="1100" ht="12.75">
      <c r="K1100" s="124"/>
    </row>
    <row r="1101" ht="12.75">
      <c r="K1101" s="124"/>
    </row>
    <row r="1102" ht="12.75">
      <c r="K1102" s="124"/>
    </row>
    <row r="1103" ht="12.75">
      <c r="K1103" s="124"/>
    </row>
    <row r="1104" ht="12.75">
      <c r="K1104" s="124"/>
    </row>
    <row r="1105" ht="12.75">
      <c r="K1105" s="124"/>
    </row>
    <row r="1106" ht="12.75">
      <c r="K1106" s="124"/>
    </row>
    <row r="1107" ht="12.75">
      <c r="K1107" s="124"/>
    </row>
    <row r="1108" ht="12.75">
      <c r="K1108" s="124"/>
    </row>
    <row r="1109" ht="12.75">
      <c r="K1109" s="124"/>
    </row>
    <row r="1110" ht="12.75">
      <c r="K1110" s="124"/>
    </row>
    <row r="1111" ht="12.75">
      <c r="K1111" s="124"/>
    </row>
    <row r="1112" ht="12.75">
      <c r="K1112" s="124"/>
    </row>
    <row r="1113" ht="12.75">
      <c r="K1113" s="124"/>
    </row>
    <row r="1114" ht="12.75">
      <c r="K1114" s="124"/>
    </row>
    <row r="1115" ht="12.75">
      <c r="K1115" s="124"/>
    </row>
    <row r="1116" ht="12.75">
      <c r="K1116" s="124"/>
    </row>
    <row r="1117" ht="12.75">
      <c r="K1117" s="124"/>
    </row>
    <row r="1118" ht="12.75">
      <c r="K1118" s="124"/>
    </row>
    <row r="1119" ht="12.75">
      <c r="K1119" s="124"/>
    </row>
    <row r="1120" ht="12.75">
      <c r="K1120" s="124"/>
    </row>
    <row r="1121" ht="12.75">
      <c r="K1121" s="124"/>
    </row>
    <row r="1122" ht="12.75">
      <c r="K1122" s="124"/>
    </row>
    <row r="1123" ht="12.75">
      <c r="K1123" s="124"/>
    </row>
    <row r="1124" ht="12.75">
      <c r="K1124" s="124"/>
    </row>
    <row r="1125" ht="12.75">
      <c r="K1125" s="124"/>
    </row>
    <row r="1126" ht="12.75">
      <c r="K1126" s="124"/>
    </row>
    <row r="1127" ht="12.75">
      <c r="K1127" s="124"/>
    </row>
    <row r="1128" ht="12.75">
      <c r="K1128" s="124"/>
    </row>
    <row r="1129" ht="12.75">
      <c r="K1129" s="124"/>
    </row>
    <row r="1130" ht="12.75">
      <c r="K1130" s="124"/>
    </row>
    <row r="1131" ht="12.75">
      <c r="K1131" s="124"/>
    </row>
    <row r="1132" ht="12.75">
      <c r="K1132" s="124"/>
    </row>
    <row r="1133" ht="12.75">
      <c r="K1133" s="124"/>
    </row>
    <row r="1134" ht="12.75">
      <c r="K1134" s="124"/>
    </row>
    <row r="1135" ht="12.75">
      <c r="K1135" s="124"/>
    </row>
    <row r="1136" ht="12.75">
      <c r="K1136" s="124"/>
    </row>
    <row r="1137" ht="12.75">
      <c r="K1137" s="124"/>
    </row>
    <row r="1138" ht="12.75">
      <c r="K1138" s="124"/>
    </row>
    <row r="1139" ht="12.75">
      <c r="K1139" s="124"/>
    </row>
    <row r="1140" ht="12.75">
      <c r="K1140" s="124"/>
    </row>
    <row r="1141" ht="12.75">
      <c r="K1141" s="124"/>
    </row>
    <row r="1142" ht="12.75">
      <c r="K1142" s="124"/>
    </row>
    <row r="1143" ht="12.75">
      <c r="K1143" s="124"/>
    </row>
    <row r="1144" ht="12.75">
      <c r="K1144" s="124"/>
    </row>
    <row r="1145" ht="12.75">
      <c r="K1145" s="124"/>
    </row>
    <row r="1146" ht="12.75">
      <c r="K1146" s="124"/>
    </row>
    <row r="1147" ht="12.75">
      <c r="K1147" s="124"/>
    </row>
    <row r="1148" ht="12.75">
      <c r="K1148" s="124"/>
    </row>
    <row r="1149" ht="12.75">
      <c r="K1149" s="124"/>
    </row>
    <row r="1150" ht="12.75">
      <c r="K1150" s="124"/>
    </row>
    <row r="1151" ht="12.75">
      <c r="K1151" s="124"/>
    </row>
    <row r="1152" ht="12.75">
      <c r="K1152" s="124"/>
    </row>
    <row r="1153" ht="12.75">
      <c r="K1153" s="124"/>
    </row>
    <row r="1154" ht="12.75">
      <c r="K1154" s="124"/>
    </row>
    <row r="1155" ht="12.75">
      <c r="K1155" s="124"/>
    </row>
    <row r="1156" ht="12.75">
      <c r="K1156" s="124"/>
    </row>
    <row r="1157" ht="12.75">
      <c r="K1157" s="124"/>
    </row>
    <row r="1158" ht="12.75">
      <c r="K1158" s="124"/>
    </row>
    <row r="1159" ht="12.75">
      <c r="K1159" s="124"/>
    </row>
    <row r="1160" ht="12.75">
      <c r="K1160" s="124"/>
    </row>
    <row r="1161" ht="12.75">
      <c r="K1161" s="124"/>
    </row>
    <row r="1162" ht="12.75">
      <c r="K1162" s="124"/>
    </row>
    <row r="1163" ht="12.75">
      <c r="K1163" s="124"/>
    </row>
    <row r="1164" ht="12.75">
      <c r="K1164" s="124"/>
    </row>
    <row r="1165" ht="12.75">
      <c r="K1165" s="124"/>
    </row>
    <row r="1166" ht="12.75">
      <c r="K1166" s="124"/>
    </row>
    <row r="1167" ht="12.75">
      <c r="K1167" s="124"/>
    </row>
    <row r="1168" ht="12.75">
      <c r="K1168" s="124"/>
    </row>
    <row r="1169" ht="12.75">
      <c r="K1169" s="124"/>
    </row>
    <row r="1170" ht="12.75">
      <c r="K1170" s="124"/>
    </row>
    <row r="1171" ht="12.75">
      <c r="K1171" s="124"/>
    </row>
    <row r="1172" ht="12.75">
      <c r="K1172" s="124"/>
    </row>
    <row r="1173" ht="12.75">
      <c r="K1173" s="124"/>
    </row>
    <row r="1174" ht="12.75">
      <c r="K1174" s="124"/>
    </row>
    <row r="1175" ht="12.75">
      <c r="K1175" s="124"/>
    </row>
    <row r="1176" ht="12.75">
      <c r="K1176" s="124"/>
    </row>
    <row r="1177" ht="12.75">
      <c r="K1177" s="124"/>
    </row>
    <row r="1178" ht="12.75">
      <c r="K1178" s="124"/>
    </row>
    <row r="1179" ht="12.75">
      <c r="K1179" s="124"/>
    </row>
    <row r="1180" ht="12.75">
      <c r="K1180" s="124"/>
    </row>
    <row r="1181" ht="12.75">
      <c r="K1181" s="124"/>
    </row>
    <row r="1182" ht="12.75">
      <c r="K1182" s="124"/>
    </row>
    <row r="1183" ht="12.75">
      <c r="K1183" s="124"/>
    </row>
    <row r="1184" ht="12.75">
      <c r="K1184" s="124"/>
    </row>
    <row r="1185" ht="12.75">
      <c r="K1185" s="124"/>
    </row>
    <row r="1186" ht="12.75">
      <c r="K1186" s="124"/>
    </row>
    <row r="1187" ht="12.75">
      <c r="K1187" s="124"/>
    </row>
    <row r="1188" ht="12.75">
      <c r="K1188" s="124"/>
    </row>
    <row r="1189" ht="12.75">
      <c r="K1189" s="124"/>
    </row>
    <row r="1190" ht="12.75">
      <c r="K1190" s="124"/>
    </row>
    <row r="1191" ht="12.75">
      <c r="K1191" s="124"/>
    </row>
    <row r="1192" ht="12.75">
      <c r="K1192" s="124"/>
    </row>
    <row r="1193" ht="12.75">
      <c r="K1193" s="124"/>
    </row>
    <row r="1194" ht="12.75">
      <c r="K1194" s="124"/>
    </row>
    <row r="1195" ht="12.75">
      <c r="K1195" s="124"/>
    </row>
    <row r="1196" ht="12.75">
      <c r="K1196" s="124"/>
    </row>
    <row r="1197" ht="12.75">
      <c r="K1197" s="124"/>
    </row>
    <row r="1198" ht="12.75">
      <c r="K1198" s="124"/>
    </row>
    <row r="1199" ht="12.75">
      <c r="K1199" s="124"/>
    </row>
    <row r="1200" ht="12.75">
      <c r="K1200" s="124"/>
    </row>
    <row r="1201" ht="12.75">
      <c r="K1201" s="124"/>
    </row>
    <row r="1202" ht="12.75">
      <c r="K1202" s="124"/>
    </row>
    <row r="1203" ht="12.75">
      <c r="K1203" s="124"/>
    </row>
    <row r="1204" ht="12.75">
      <c r="K1204" s="124"/>
    </row>
    <row r="1205" ht="12.75">
      <c r="K1205" s="124"/>
    </row>
    <row r="1206" ht="12.75">
      <c r="K1206" s="124"/>
    </row>
    <row r="1207" ht="12.75">
      <c r="K1207" s="124"/>
    </row>
    <row r="1208" ht="12.75">
      <c r="K1208" s="124"/>
    </row>
    <row r="1209" ht="12.75">
      <c r="K1209" s="124"/>
    </row>
    <row r="1210" ht="12.75">
      <c r="K1210" s="124"/>
    </row>
    <row r="1211" ht="12.75">
      <c r="K1211" s="124"/>
    </row>
    <row r="1212" ht="12.75">
      <c r="K1212" s="124"/>
    </row>
    <row r="1213" ht="12.75">
      <c r="K1213" s="124"/>
    </row>
    <row r="1214" ht="12.75">
      <c r="K1214" s="124"/>
    </row>
    <row r="1215" ht="12.75">
      <c r="K1215" s="124"/>
    </row>
    <row r="1216" ht="12.75">
      <c r="K1216" s="124"/>
    </row>
    <row r="1217" ht="12.75">
      <c r="K1217" s="124"/>
    </row>
    <row r="1218" ht="12.75">
      <c r="K1218" s="124"/>
    </row>
    <row r="1219" ht="12.75">
      <c r="K1219" s="124"/>
    </row>
    <row r="1220" ht="12.75">
      <c r="K1220" s="124"/>
    </row>
    <row r="1221" ht="12.75">
      <c r="K1221" s="124"/>
    </row>
    <row r="1222" ht="12.75">
      <c r="K1222" s="124"/>
    </row>
    <row r="1223" ht="12.75">
      <c r="K1223" s="124"/>
    </row>
    <row r="1224" ht="12.75">
      <c r="K1224" s="124"/>
    </row>
    <row r="1225" ht="12.75">
      <c r="K1225" s="124"/>
    </row>
    <row r="1226" ht="12.75">
      <c r="K1226" s="124"/>
    </row>
    <row r="1227" ht="12.75">
      <c r="K1227" s="124"/>
    </row>
    <row r="1228" ht="12.75">
      <c r="K1228" s="124"/>
    </row>
    <row r="1229" ht="12.75">
      <c r="K1229" s="124"/>
    </row>
    <row r="1230" ht="12.75">
      <c r="K1230" s="124"/>
    </row>
    <row r="1231" ht="12.75">
      <c r="K1231" s="124"/>
    </row>
    <row r="1232" ht="12.75">
      <c r="K1232" s="124"/>
    </row>
    <row r="1233" ht="12.75">
      <c r="K1233" s="124"/>
    </row>
    <row r="1234" ht="12.75">
      <c r="K1234" s="124"/>
    </row>
    <row r="1235" ht="12.75">
      <c r="K1235" s="124"/>
    </row>
    <row r="1236" ht="12.75">
      <c r="K1236" s="124"/>
    </row>
    <row r="1237" ht="12.75">
      <c r="K1237" s="124"/>
    </row>
    <row r="1238" ht="12.75">
      <c r="K1238" s="124"/>
    </row>
    <row r="1239" ht="12.75">
      <c r="K1239" s="124"/>
    </row>
    <row r="1240" ht="12.75">
      <c r="K1240" s="124"/>
    </row>
    <row r="1241" ht="12.75">
      <c r="K1241" s="124"/>
    </row>
    <row r="1242" ht="12.75">
      <c r="K1242" s="124"/>
    </row>
    <row r="1243" ht="12.75">
      <c r="K1243" s="124"/>
    </row>
    <row r="1244" ht="12.75">
      <c r="K1244" s="124"/>
    </row>
    <row r="1245" ht="12.75">
      <c r="K1245" s="124"/>
    </row>
    <row r="1246" ht="12.75">
      <c r="K1246" s="124"/>
    </row>
    <row r="1247" ht="12.75">
      <c r="K1247" s="124"/>
    </row>
    <row r="1248" ht="12.75">
      <c r="K1248" s="124"/>
    </row>
    <row r="1249" ht="12.75">
      <c r="K1249" s="124"/>
    </row>
    <row r="1250" ht="12.75">
      <c r="K1250" s="124"/>
    </row>
    <row r="1251" ht="12.75">
      <c r="K1251" s="124"/>
    </row>
    <row r="1252" ht="12.75">
      <c r="K1252" s="124"/>
    </row>
    <row r="1253" ht="12.75">
      <c r="K1253" s="124"/>
    </row>
    <row r="1254" ht="12.75">
      <c r="K1254" s="124"/>
    </row>
    <row r="1255" ht="12.75">
      <c r="K1255" s="124"/>
    </row>
    <row r="1256" ht="12.75">
      <c r="K1256" s="124"/>
    </row>
    <row r="1257" ht="12.75">
      <c r="K1257" s="124"/>
    </row>
    <row r="1258" ht="12.75">
      <c r="K1258" s="124"/>
    </row>
    <row r="1259" ht="12.75">
      <c r="K1259" s="124"/>
    </row>
    <row r="1260" ht="12.75">
      <c r="K1260" s="124"/>
    </row>
    <row r="1261" ht="12.75">
      <c r="K1261" s="124"/>
    </row>
    <row r="1262" ht="12.75">
      <c r="K1262" s="124"/>
    </row>
    <row r="1263" ht="12.75">
      <c r="K1263" s="124"/>
    </row>
    <row r="1264" ht="12.75">
      <c r="K1264" s="124"/>
    </row>
    <row r="1265" ht="12.75">
      <c r="K1265" s="124"/>
    </row>
    <row r="1266" ht="12.75">
      <c r="K1266" s="124"/>
    </row>
    <row r="1267" ht="12.75">
      <c r="K1267" s="124"/>
    </row>
    <row r="1268" ht="12.75">
      <c r="K1268" s="124"/>
    </row>
    <row r="1269" ht="12.75">
      <c r="K1269" s="124"/>
    </row>
    <row r="1270" ht="12.75">
      <c r="K1270" s="124"/>
    </row>
    <row r="1271" ht="12.75">
      <c r="K1271" s="124"/>
    </row>
    <row r="1272" ht="12.75">
      <c r="K1272" s="124"/>
    </row>
    <row r="1273" ht="12.75">
      <c r="K1273" s="124"/>
    </row>
    <row r="1274" ht="12.75">
      <c r="K1274" s="124"/>
    </row>
    <row r="1275" ht="12.75">
      <c r="K1275" s="124"/>
    </row>
    <row r="1276" ht="12.75">
      <c r="K1276" s="124"/>
    </row>
    <row r="1277" ht="12.75">
      <c r="K1277" s="124"/>
    </row>
    <row r="1278" ht="12.75">
      <c r="K1278" s="124"/>
    </row>
    <row r="1279" ht="12.75">
      <c r="K1279" s="124"/>
    </row>
    <row r="1280" ht="12.75">
      <c r="K1280" s="124"/>
    </row>
    <row r="1281" ht="12.75">
      <c r="K1281" s="124"/>
    </row>
    <row r="1282" ht="12.75">
      <c r="K1282" s="124"/>
    </row>
    <row r="1283" ht="12.75">
      <c r="K1283" s="124"/>
    </row>
    <row r="1284" ht="12.75">
      <c r="K1284" s="124"/>
    </row>
    <row r="1285" ht="12.75">
      <c r="K1285" s="124"/>
    </row>
    <row r="1286" ht="12.75">
      <c r="K1286" s="124"/>
    </row>
    <row r="1287" ht="12.75">
      <c r="K1287" s="124"/>
    </row>
    <row r="1288" ht="12.75">
      <c r="K1288" s="124"/>
    </row>
    <row r="1289" ht="12.75">
      <c r="K1289" s="124"/>
    </row>
    <row r="1290" ht="12.75">
      <c r="K1290" s="124"/>
    </row>
    <row r="1291" ht="12.75">
      <c r="K1291" s="124"/>
    </row>
    <row r="1292" ht="12.75">
      <c r="K1292" s="124"/>
    </row>
    <row r="1293" ht="12.75">
      <c r="K1293" s="124"/>
    </row>
    <row r="1294" ht="12.75">
      <c r="K1294" s="124"/>
    </row>
    <row r="1295" ht="12.75">
      <c r="K1295" s="124"/>
    </row>
    <row r="1296" ht="12.75">
      <c r="K1296" s="124"/>
    </row>
    <row r="1297" ht="12.75">
      <c r="K1297" s="124"/>
    </row>
    <row r="1298" ht="12.75">
      <c r="K1298" s="124"/>
    </row>
    <row r="1299" ht="12.75">
      <c r="K1299" s="124"/>
    </row>
    <row r="1300" ht="12.75">
      <c r="K1300" s="124"/>
    </row>
    <row r="1301" ht="12.75">
      <c r="K1301" s="124"/>
    </row>
    <row r="1302" ht="12.75">
      <c r="K1302" s="124"/>
    </row>
    <row r="1303" ht="12.75">
      <c r="K1303" s="124"/>
    </row>
    <row r="1304" ht="12.75">
      <c r="K1304" s="124"/>
    </row>
    <row r="1305" ht="12.75">
      <c r="K1305" s="124"/>
    </row>
    <row r="1306" ht="12.75">
      <c r="K1306" s="124"/>
    </row>
    <row r="1307" ht="12.75">
      <c r="K1307" s="124"/>
    </row>
    <row r="1308" ht="12.75">
      <c r="K1308" s="124"/>
    </row>
    <row r="1309" ht="12.75">
      <c r="K1309" s="124"/>
    </row>
    <row r="1310" ht="12.75">
      <c r="K1310" s="124"/>
    </row>
    <row r="1311" ht="12.75">
      <c r="K1311" s="124"/>
    </row>
    <row r="1312" ht="12.75">
      <c r="K1312" s="124"/>
    </row>
    <row r="1313" ht="12.75">
      <c r="K1313" s="124"/>
    </row>
    <row r="1314" ht="12.75">
      <c r="K1314" s="124"/>
    </row>
    <row r="1315" ht="12.75">
      <c r="K1315" s="124"/>
    </row>
    <row r="1316" ht="12.75">
      <c r="K1316" s="124"/>
    </row>
    <row r="1317" ht="12.75">
      <c r="K1317" s="124"/>
    </row>
    <row r="1318" ht="12.75">
      <c r="K1318" s="124"/>
    </row>
    <row r="1319" ht="12.75">
      <c r="K1319" s="124"/>
    </row>
    <row r="1320" ht="12.75">
      <c r="K1320" s="124"/>
    </row>
    <row r="1321" ht="12.75">
      <c r="K1321" s="124"/>
    </row>
    <row r="1322" ht="12.75">
      <c r="K1322" s="124"/>
    </row>
    <row r="1323" ht="12.75">
      <c r="K1323" s="124"/>
    </row>
    <row r="1324" ht="12.75">
      <c r="K1324" s="124"/>
    </row>
    <row r="1325" ht="12.75">
      <c r="K1325" s="124"/>
    </row>
    <row r="1326" ht="12.75">
      <c r="K1326" s="124"/>
    </row>
    <row r="1327" ht="12.75">
      <c r="K1327" s="124"/>
    </row>
    <row r="1328" ht="12.75">
      <c r="K1328" s="124"/>
    </row>
    <row r="1329" ht="12.75">
      <c r="K1329" s="124"/>
    </row>
    <row r="1330" ht="12.75">
      <c r="K1330" s="124"/>
    </row>
    <row r="1331" ht="12.75">
      <c r="K1331" s="124"/>
    </row>
    <row r="1332" ht="12.75">
      <c r="K1332" s="124"/>
    </row>
    <row r="1333" ht="12.75">
      <c r="K1333" s="124"/>
    </row>
    <row r="1334" ht="12.75">
      <c r="K1334" s="124"/>
    </row>
    <row r="1335" ht="12.75">
      <c r="K1335" s="124"/>
    </row>
    <row r="1336" ht="12.75">
      <c r="K1336" s="124"/>
    </row>
    <row r="1337" ht="12.75">
      <c r="K1337" s="124"/>
    </row>
    <row r="1338" ht="12.75">
      <c r="K1338" s="124"/>
    </row>
    <row r="1339" ht="12.75">
      <c r="K1339" s="124"/>
    </row>
    <row r="1340" ht="12.75">
      <c r="K1340" s="124"/>
    </row>
    <row r="1341" ht="12.75">
      <c r="K1341" s="124"/>
    </row>
    <row r="1342" ht="12.75">
      <c r="K1342" s="124"/>
    </row>
    <row r="1343" ht="12.75">
      <c r="K1343" s="124"/>
    </row>
    <row r="1344" ht="12.75">
      <c r="K1344" s="124"/>
    </row>
    <row r="1345" ht="12.75">
      <c r="K1345" s="124"/>
    </row>
    <row r="1346" ht="12.75">
      <c r="K1346" s="124"/>
    </row>
    <row r="1347" ht="12.75">
      <c r="K1347" s="124"/>
    </row>
    <row r="1348" ht="12.75">
      <c r="K1348" s="124"/>
    </row>
    <row r="1349" ht="12.75">
      <c r="K1349" s="124"/>
    </row>
    <row r="1350" ht="12.75">
      <c r="K1350" s="124"/>
    </row>
    <row r="1351" ht="12.75">
      <c r="K1351" s="124"/>
    </row>
    <row r="1352" ht="12.75">
      <c r="K1352" s="124"/>
    </row>
    <row r="1353" ht="12.75">
      <c r="K1353" s="124"/>
    </row>
    <row r="1354" ht="12.75">
      <c r="K1354" s="124"/>
    </row>
    <row r="1355" ht="12.75">
      <c r="K1355" s="124"/>
    </row>
    <row r="1356" ht="12.75">
      <c r="K1356" s="124"/>
    </row>
    <row r="1357" ht="12.75">
      <c r="K1357" s="124"/>
    </row>
    <row r="1358" ht="12.75">
      <c r="K1358" s="124"/>
    </row>
    <row r="1359" ht="12.75">
      <c r="K1359" s="124"/>
    </row>
    <row r="1360" ht="12.75">
      <c r="K1360" s="124"/>
    </row>
    <row r="1361" ht="12.75">
      <c r="K1361" s="124"/>
    </row>
    <row r="1362" ht="12.75">
      <c r="K1362" s="124"/>
    </row>
    <row r="1363" ht="12.75">
      <c r="K1363" s="124"/>
    </row>
    <row r="1364" ht="12.75">
      <c r="K1364" s="124"/>
    </row>
    <row r="1365" ht="12.75">
      <c r="K1365" s="124"/>
    </row>
    <row r="1366" ht="12.75">
      <c r="K1366" s="124"/>
    </row>
    <row r="1367" ht="12.75">
      <c r="K1367" s="124"/>
    </row>
    <row r="1368" ht="12.75">
      <c r="K1368" s="124"/>
    </row>
    <row r="1369" ht="12.75">
      <c r="K1369" s="124"/>
    </row>
    <row r="1370" ht="12.75">
      <c r="K1370" s="124"/>
    </row>
    <row r="1371" ht="12.75">
      <c r="K1371" s="124"/>
    </row>
    <row r="1372" ht="12.75">
      <c r="K1372" s="124"/>
    </row>
    <row r="1373" ht="12.75">
      <c r="K1373" s="124"/>
    </row>
    <row r="1374" ht="12.75">
      <c r="K1374" s="124"/>
    </row>
    <row r="1375" ht="12.75">
      <c r="K1375" s="124"/>
    </row>
    <row r="1376" ht="12.75">
      <c r="K1376" s="124"/>
    </row>
    <row r="1377" ht="12.75">
      <c r="K1377" s="124"/>
    </row>
    <row r="1378" ht="12.75">
      <c r="K1378" s="124"/>
    </row>
    <row r="1379" ht="12.75">
      <c r="K1379" s="124"/>
    </row>
    <row r="1380" ht="12.75">
      <c r="K1380" s="124"/>
    </row>
    <row r="1381" ht="12.75">
      <c r="K1381" s="124"/>
    </row>
    <row r="1382" ht="12.75">
      <c r="K1382" s="124"/>
    </row>
    <row r="1383" ht="12.75">
      <c r="K1383" s="124"/>
    </row>
    <row r="1384" ht="12.75">
      <c r="K1384" s="124"/>
    </row>
    <row r="1385" ht="12.75">
      <c r="K1385" s="124"/>
    </row>
    <row r="1386" ht="12.75">
      <c r="K1386" s="124"/>
    </row>
    <row r="1387" ht="12.75">
      <c r="K1387" s="124"/>
    </row>
    <row r="1388" ht="12.75">
      <c r="K1388" s="124"/>
    </row>
    <row r="1389" ht="12.75">
      <c r="K1389" s="124"/>
    </row>
    <row r="1390" ht="12.75">
      <c r="K1390" s="124"/>
    </row>
    <row r="1391" ht="12.75">
      <c r="K1391" s="124"/>
    </row>
    <row r="1392" ht="12.75">
      <c r="K1392" s="124"/>
    </row>
    <row r="1393" ht="12.75">
      <c r="K1393" s="124"/>
    </row>
    <row r="1394" ht="12.75">
      <c r="K1394" s="124"/>
    </row>
    <row r="1395" ht="12.75">
      <c r="K1395" s="124"/>
    </row>
    <row r="1396" ht="12.75">
      <c r="K1396" s="124"/>
    </row>
    <row r="1397" ht="12.75">
      <c r="K1397" s="124"/>
    </row>
    <row r="1398" ht="12.75">
      <c r="K1398" s="124"/>
    </row>
    <row r="1399" ht="12.75">
      <c r="K1399" s="124"/>
    </row>
    <row r="1400" ht="12.75">
      <c r="K1400" s="124"/>
    </row>
    <row r="1401" ht="12.75">
      <c r="K1401" s="124"/>
    </row>
    <row r="1402" ht="12.75">
      <c r="K1402" s="124"/>
    </row>
    <row r="1403" ht="12.75">
      <c r="K1403" s="124"/>
    </row>
    <row r="1404" ht="12.75">
      <c r="K1404" s="124"/>
    </row>
    <row r="1405" ht="12.75">
      <c r="K1405" s="124"/>
    </row>
    <row r="1406" ht="12.75">
      <c r="K1406" s="124"/>
    </row>
    <row r="1407" ht="12.75">
      <c r="K1407" s="124"/>
    </row>
    <row r="1408" ht="12.75">
      <c r="K1408" s="124"/>
    </row>
    <row r="1409" ht="12.75">
      <c r="K1409" s="124"/>
    </row>
    <row r="1410" ht="12.75">
      <c r="K1410" s="124"/>
    </row>
    <row r="1411" ht="12.75">
      <c r="K1411" s="124"/>
    </row>
    <row r="1412" ht="12.75">
      <c r="K1412" s="124"/>
    </row>
    <row r="1413" ht="12.75">
      <c r="K1413" s="124"/>
    </row>
    <row r="1414" ht="12.75">
      <c r="K1414" s="124"/>
    </row>
    <row r="1415" ht="12.75">
      <c r="K1415" s="124"/>
    </row>
    <row r="1416" ht="12.75">
      <c r="K1416" s="124"/>
    </row>
    <row r="1417" ht="12.75">
      <c r="K1417" s="124"/>
    </row>
    <row r="1418" ht="12.75">
      <c r="K1418" s="124"/>
    </row>
    <row r="1419" ht="12.75">
      <c r="K1419" s="124"/>
    </row>
    <row r="1420" ht="12.75">
      <c r="K1420" s="124"/>
    </row>
    <row r="1421" ht="12.75">
      <c r="K1421" s="124"/>
    </row>
    <row r="1422" ht="12.75">
      <c r="K1422" s="124"/>
    </row>
    <row r="1423" ht="12.75">
      <c r="K1423" s="124"/>
    </row>
    <row r="1424" ht="12.75">
      <c r="K1424" s="124"/>
    </row>
    <row r="1425" ht="12.75">
      <c r="K1425" s="124"/>
    </row>
    <row r="1426" ht="12.75">
      <c r="K1426" s="124"/>
    </row>
    <row r="1427" ht="12.75">
      <c r="K1427" s="124"/>
    </row>
    <row r="1428" ht="12.75">
      <c r="K1428" s="124"/>
    </row>
    <row r="1429" ht="12.75">
      <c r="K1429" s="124"/>
    </row>
    <row r="1430" ht="12.75">
      <c r="K1430" s="124"/>
    </row>
    <row r="1431" ht="12.75">
      <c r="K1431" s="124"/>
    </row>
    <row r="1432" ht="12.75">
      <c r="K1432" s="124"/>
    </row>
    <row r="1433" ht="12.75">
      <c r="K1433" s="124"/>
    </row>
    <row r="1434" ht="12.75">
      <c r="K1434" s="124"/>
    </row>
    <row r="1435" ht="12.75">
      <c r="K1435" s="124"/>
    </row>
    <row r="1436" ht="12.75">
      <c r="K1436" s="124"/>
    </row>
    <row r="1437" ht="12.75">
      <c r="K1437" s="124"/>
    </row>
    <row r="1438" ht="12.75">
      <c r="K1438" s="124"/>
    </row>
    <row r="1439" ht="12.75">
      <c r="K1439" s="124"/>
    </row>
    <row r="1440" ht="12.75">
      <c r="K1440" s="124"/>
    </row>
    <row r="1441" ht="12.75">
      <c r="K1441" s="124"/>
    </row>
    <row r="1442" ht="12.75">
      <c r="K1442" s="124"/>
    </row>
    <row r="1443" ht="12.75">
      <c r="K1443" s="124"/>
    </row>
    <row r="1444" ht="12.75">
      <c r="K1444" s="124"/>
    </row>
    <row r="1445" ht="12.75">
      <c r="K1445" s="124"/>
    </row>
    <row r="1446" ht="12.75">
      <c r="K1446" s="124"/>
    </row>
    <row r="1447" ht="12.75">
      <c r="K1447" s="124"/>
    </row>
    <row r="1448" ht="12.75">
      <c r="K1448" s="124"/>
    </row>
    <row r="1449" ht="12.75">
      <c r="K1449" s="124"/>
    </row>
    <row r="1450" ht="12.75">
      <c r="K1450" s="124"/>
    </row>
    <row r="1451" ht="12.75">
      <c r="K1451" s="124"/>
    </row>
    <row r="1452" ht="12.75">
      <c r="K1452" s="124"/>
    </row>
    <row r="1453" ht="12.75">
      <c r="K1453" s="124"/>
    </row>
    <row r="1454" ht="12.75">
      <c r="K1454" s="124"/>
    </row>
    <row r="1455" ht="12.75">
      <c r="K1455" s="124"/>
    </row>
    <row r="1456" ht="12.75">
      <c r="K1456" s="124"/>
    </row>
    <row r="1457" ht="12.75">
      <c r="K1457" s="124"/>
    </row>
    <row r="1458" ht="12.75">
      <c r="K1458" s="124"/>
    </row>
    <row r="1459" ht="12.75">
      <c r="K1459" s="124"/>
    </row>
    <row r="1460" ht="12.75">
      <c r="K1460" s="124"/>
    </row>
    <row r="1461" ht="12.75">
      <c r="K1461" s="124"/>
    </row>
    <row r="1462" ht="12.75">
      <c r="K1462" s="124"/>
    </row>
    <row r="1463" ht="12.75">
      <c r="K1463" s="124"/>
    </row>
    <row r="1464" ht="12.75">
      <c r="K1464" s="124"/>
    </row>
    <row r="1465" ht="12.75">
      <c r="K1465" s="124"/>
    </row>
    <row r="1466" ht="12.75">
      <c r="K1466" s="124"/>
    </row>
    <row r="1467" ht="12.75">
      <c r="K1467" s="124"/>
    </row>
    <row r="1468" ht="12.75">
      <c r="K1468" s="124"/>
    </row>
    <row r="1469" ht="12.75">
      <c r="K1469" s="124"/>
    </row>
    <row r="1470" ht="12.75">
      <c r="K1470" s="124"/>
    </row>
    <row r="1471" ht="12.75">
      <c r="K1471" s="124"/>
    </row>
    <row r="1472" ht="12.75">
      <c r="K1472" s="124"/>
    </row>
    <row r="1473" ht="12.75">
      <c r="K1473" s="124"/>
    </row>
    <row r="1474" ht="12.75">
      <c r="K1474" s="124"/>
    </row>
    <row r="1475" ht="12.75">
      <c r="K1475" s="124"/>
    </row>
    <row r="1476" ht="12.75">
      <c r="K1476" s="124"/>
    </row>
    <row r="1477" ht="12.75">
      <c r="K1477" s="124"/>
    </row>
    <row r="1478" ht="12.75">
      <c r="K1478" s="124"/>
    </row>
    <row r="1479" ht="12.75">
      <c r="K1479" s="124"/>
    </row>
    <row r="1480" ht="12.75">
      <c r="K1480" s="124"/>
    </row>
    <row r="1481" ht="12.75">
      <c r="K1481" s="124"/>
    </row>
    <row r="1482" ht="12.75">
      <c r="K1482" s="124"/>
    </row>
    <row r="1483" ht="12.75">
      <c r="K1483" s="124"/>
    </row>
    <row r="1484" ht="12.75">
      <c r="K1484" s="124"/>
    </row>
    <row r="1485" ht="12.75">
      <c r="K1485" s="124"/>
    </row>
    <row r="1486" ht="12.75">
      <c r="K1486" s="124"/>
    </row>
    <row r="1487" ht="12.75">
      <c r="K1487" s="124"/>
    </row>
    <row r="1488" ht="12.75">
      <c r="K1488" s="124"/>
    </row>
    <row r="1489" ht="12.75">
      <c r="K1489" s="124"/>
    </row>
    <row r="1490" ht="12.75">
      <c r="K1490" s="124"/>
    </row>
    <row r="1491" ht="12.75">
      <c r="K1491" s="124"/>
    </row>
    <row r="1492" ht="12.75">
      <c r="K1492" s="124"/>
    </row>
    <row r="1493" ht="12.75">
      <c r="K1493" s="124"/>
    </row>
    <row r="1494" ht="12.75">
      <c r="K1494" s="124"/>
    </row>
    <row r="1495" ht="12.75">
      <c r="K1495" s="124"/>
    </row>
    <row r="1496" ht="12.75">
      <c r="K1496" s="124"/>
    </row>
    <row r="1497" ht="12.75">
      <c r="K1497" s="124"/>
    </row>
    <row r="1498" ht="12.75">
      <c r="K1498" s="124"/>
    </row>
    <row r="1499" ht="12.75">
      <c r="K1499" s="124"/>
    </row>
    <row r="1500" ht="12.75">
      <c r="K1500" s="124"/>
    </row>
    <row r="1501" ht="12.75">
      <c r="K1501" s="124"/>
    </row>
    <row r="1502" ht="12.75">
      <c r="K1502" s="124"/>
    </row>
    <row r="1503" ht="12.75">
      <c r="K1503" s="124"/>
    </row>
    <row r="1504" ht="12.75">
      <c r="K1504" s="124"/>
    </row>
    <row r="1505" ht="12.75">
      <c r="K1505" s="124"/>
    </row>
    <row r="1506" ht="12.75">
      <c r="K1506" s="124"/>
    </row>
    <row r="1507" ht="12.75">
      <c r="K1507" s="124"/>
    </row>
    <row r="1508" ht="12.75">
      <c r="K1508" s="124"/>
    </row>
    <row r="1509" ht="12.75">
      <c r="K1509" s="124"/>
    </row>
    <row r="1510" ht="12.75">
      <c r="K1510" s="124"/>
    </row>
    <row r="1511" ht="12.75">
      <c r="K1511" s="124"/>
    </row>
    <row r="1512" ht="12.75">
      <c r="K1512" s="124"/>
    </row>
    <row r="1513" ht="12.75">
      <c r="K1513" s="124"/>
    </row>
    <row r="1514" ht="12.75">
      <c r="K1514" s="124"/>
    </row>
    <row r="1515" ht="12.75">
      <c r="K1515" s="124"/>
    </row>
    <row r="1516" ht="12.75">
      <c r="K1516" s="124"/>
    </row>
    <row r="1517" ht="12.75">
      <c r="K1517" s="124"/>
    </row>
    <row r="1518" ht="12.75">
      <c r="K1518" s="124"/>
    </row>
    <row r="1519" ht="12.75">
      <c r="K1519" s="124"/>
    </row>
    <row r="1520" ht="12.75">
      <c r="K1520" s="124"/>
    </row>
    <row r="1521" ht="12.75">
      <c r="K1521" s="124"/>
    </row>
    <row r="1522" ht="12.75">
      <c r="K1522" s="124"/>
    </row>
    <row r="1523" ht="12.75">
      <c r="K1523" s="124"/>
    </row>
    <row r="1524" ht="12.75">
      <c r="K1524" s="124"/>
    </row>
    <row r="1525" ht="12.75">
      <c r="K1525" s="124"/>
    </row>
    <row r="1526" ht="12.75">
      <c r="K1526" s="124"/>
    </row>
    <row r="1527" ht="12.75">
      <c r="K1527" s="124"/>
    </row>
    <row r="1528" ht="12.75">
      <c r="K1528" s="124"/>
    </row>
    <row r="1529" ht="12.75">
      <c r="K1529" s="124"/>
    </row>
    <row r="1530" ht="12.75">
      <c r="K1530" s="124"/>
    </row>
    <row r="1531" ht="12.75">
      <c r="K1531" s="124"/>
    </row>
    <row r="1532" ht="12.75">
      <c r="K1532" s="124"/>
    </row>
    <row r="1533" ht="12.75">
      <c r="K1533" s="124"/>
    </row>
    <row r="1534" ht="12.75">
      <c r="K1534" s="124"/>
    </row>
    <row r="1535" ht="12.75">
      <c r="K1535" s="124"/>
    </row>
    <row r="1536" ht="12.75">
      <c r="K1536" s="124"/>
    </row>
    <row r="1537" ht="12.75">
      <c r="K1537" s="124"/>
    </row>
    <row r="1538" ht="12.75">
      <c r="K1538" s="124"/>
    </row>
    <row r="1539" ht="12.75">
      <c r="K1539" s="124"/>
    </row>
    <row r="1540" ht="12.75">
      <c r="K1540" s="124"/>
    </row>
    <row r="1541" ht="12.75">
      <c r="K1541" s="124"/>
    </row>
    <row r="1542" ht="12.75">
      <c r="K1542" s="124"/>
    </row>
    <row r="1543" ht="12.75">
      <c r="K1543" s="124"/>
    </row>
    <row r="1544" ht="12.75">
      <c r="K1544" s="124"/>
    </row>
    <row r="1545" ht="12.75">
      <c r="K1545" s="124"/>
    </row>
    <row r="1546" ht="12.75">
      <c r="K1546" s="124"/>
    </row>
    <row r="1547" ht="12.75">
      <c r="K1547" s="124"/>
    </row>
    <row r="1548" ht="12.75">
      <c r="K1548" s="124"/>
    </row>
    <row r="1549" ht="12.75">
      <c r="K1549" s="124"/>
    </row>
    <row r="1550" ht="12.75">
      <c r="K1550" s="124"/>
    </row>
    <row r="1551" ht="12.75">
      <c r="K1551" s="124"/>
    </row>
    <row r="1552" ht="12.75">
      <c r="K1552" s="124"/>
    </row>
    <row r="1553" ht="12.75">
      <c r="K1553" s="124"/>
    </row>
    <row r="1554" ht="12.75">
      <c r="K1554" s="124"/>
    </row>
    <row r="1555" ht="12.75">
      <c r="K1555" s="124"/>
    </row>
    <row r="1556" ht="12.75">
      <c r="K1556" s="124"/>
    </row>
    <row r="1557" ht="12.75">
      <c r="K1557" s="124"/>
    </row>
    <row r="1558" ht="12.75">
      <c r="K1558" s="124"/>
    </row>
    <row r="1559" ht="12.75">
      <c r="K1559" s="124"/>
    </row>
    <row r="1560" ht="12.75">
      <c r="K1560" s="124"/>
    </row>
    <row r="1561" ht="12.75">
      <c r="K1561" s="124"/>
    </row>
    <row r="1562" ht="12.75">
      <c r="K1562" s="124"/>
    </row>
    <row r="1563" ht="12.75">
      <c r="K1563" s="124"/>
    </row>
    <row r="1564" ht="12.75">
      <c r="K1564" s="124"/>
    </row>
    <row r="1565" ht="12.75">
      <c r="K1565" s="124"/>
    </row>
    <row r="1566" ht="12.75">
      <c r="K1566" s="124"/>
    </row>
    <row r="1567" ht="12.75">
      <c r="K1567" s="124"/>
    </row>
    <row r="1568" ht="12.75">
      <c r="K1568" s="124"/>
    </row>
    <row r="1569" ht="12.75">
      <c r="K1569" s="124"/>
    </row>
    <row r="1570" ht="12.75">
      <c r="K1570" s="124"/>
    </row>
    <row r="1571" ht="12.75">
      <c r="K1571" s="124"/>
    </row>
    <row r="1572" ht="12.75">
      <c r="K1572" s="124"/>
    </row>
    <row r="1573" ht="12.75">
      <c r="K1573" s="124"/>
    </row>
    <row r="1574" ht="12.75">
      <c r="K1574" s="124"/>
    </row>
    <row r="1575" ht="12.75">
      <c r="K1575" s="124"/>
    </row>
    <row r="1576" ht="12.75">
      <c r="K1576" s="124"/>
    </row>
    <row r="1577" ht="12.75">
      <c r="K1577" s="124"/>
    </row>
    <row r="1578" ht="12.75">
      <c r="K1578" s="124"/>
    </row>
    <row r="1579" ht="12.75">
      <c r="K1579" s="124"/>
    </row>
    <row r="1580" ht="12.75">
      <c r="K1580" s="124"/>
    </row>
    <row r="1581" ht="12.75">
      <c r="K1581" s="124"/>
    </row>
    <row r="1582" ht="12.75">
      <c r="K1582" s="124"/>
    </row>
    <row r="1583" ht="12.75">
      <c r="K1583" s="124"/>
    </row>
    <row r="1584" ht="12.75">
      <c r="K1584" s="124"/>
    </row>
    <row r="1585" ht="12.75">
      <c r="K1585" s="124"/>
    </row>
    <row r="1586" ht="12.75">
      <c r="K1586" s="124"/>
    </row>
    <row r="1587" ht="12.75">
      <c r="K1587" s="124"/>
    </row>
    <row r="1588" ht="12.75">
      <c r="K1588" s="124"/>
    </row>
    <row r="1589" ht="12.75">
      <c r="K1589" s="124"/>
    </row>
    <row r="1590" ht="12.75">
      <c r="K1590" s="124"/>
    </row>
    <row r="1591" ht="12.75">
      <c r="K1591" s="124"/>
    </row>
    <row r="1592" ht="12.75">
      <c r="K1592" s="124"/>
    </row>
    <row r="1593" ht="12.75">
      <c r="K1593" s="124"/>
    </row>
    <row r="1594" ht="12.75">
      <c r="K1594" s="124"/>
    </row>
    <row r="1595" ht="12.75">
      <c r="K1595" s="124"/>
    </row>
    <row r="1596" ht="12.75">
      <c r="K1596" s="124"/>
    </row>
    <row r="1597" ht="12.75">
      <c r="K1597" s="124"/>
    </row>
    <row r="1598" ht="12.75">
      <c r="K1598" s="124"/>
    </row>
    <row r="1599" ht="12.75">
      <c r="K1599" s="124"/>
    </row>
    <row r="1600" ht="12.75">
      <c r="K1600" s="124"/>
    </row>
    <row r="1601" ht="12.75">
      <c r="K1601" s="124"/>
    </row>
    <row r="1602" ht="12.75">
      <c r="K1602" s="124"/>
    </row>
    <row r="1603" ht="12.75">
      <c r="K1603" s="124"/>
    </row>
    <row r="1604" ht="12.75">
      <c r="K1604" s="124"/>
    </row>
    <row r="1605" ht="12.75">
      <c r="K1605" s="124"/>
    </row>
    <row r="1606" ht="12.75">
      <c r="K1606" s="124"/>
    </row>
    <row r="1607" ht="12.75">
      <c r="K1607" s="124"/>
    </row>
    <row r="1608" ht="12.75">
      <c r="K1608" s="124"/>
    </row>
    <row r="1609" ht="12.75">
      <c r="K1609" s="124"/>
    </row>
    <row r="1610" ht="12.75">
      <c r="K1610" s="124"/>
    </row>
    <row r="1611" ht="12.75">
      <c r="K1611" s="124"/>
    </row>
    <row r="1612" ht="12.75">
      <c r="K1612" s="124"/>
    </row>
    <row r="1613" ht="12.75">
      <c r="K1613" s="124"/>
    </row>
    <row r="1614" ht="12.75">
      <c r="K1614" s="124"/>
    </row>
    <row r="1615" ht="12.75">
      <c r="K1615" s="124"/>
    </row>
    <row r="1616" ht="12.75">
      <c r="K1616" s="124"/>
    </row>
    <row r="1617" ht="12.75">
      <c r="K1617" s="124"/>
    </row>
    <row r="1618" ht="12.75">
      <c r="K1618" s="124"/>
    </row>
    <row r="1619" ht="12.75">
      <c r="K1619" s="124"/>
    </row>
    <row r="1620" ht="12.75">
      <c r="K1620" s="124"/>
    </row>
    <row r="1621" ht="12.75">
      <c r="K1621" s="124"/>
    </row>
    <row r="1622" ht="12.75">
      <c r="K1622" s="124"/>
    </row>
    <row r="1623" ht="12.75">
      <c r="K1623" s="124"/>
    </row>
    <row r="1624" ht="12.75">
      <c r="K1624" s="124"/>
    </row>
    <row r="1625" ht="12.75">
      <c r="K1625" s="124"/>
    </row>
    <row r="1626" ht="12.75">
      <c r="K1626" s="124"/>
    </row>
    <row r="1627" ht="12.75">
      <c r="K1627" s="124"/>
    </row>
    <row r="1628" ht="12.75">
      <c r="K1628" s="124"/>
    </row>
    <row r="1629" ht="12.75">
      <c r="K1629" s="124"/>
    </row>
    <row r="1630" ht="12.75">
      <c r="K1630" s="124"/>
    </row>
    <row r="1631" ht="12.75">
      <c r="K1631" s="124"/>
    </row>
    <row r="1632" ht="12.75">
      <c r="K1632" s="124"/>
    </row>
    <row r="1633" ht="12.75">
      <c r="K1633" s="124"/>
    </row>
    <row r="1634" ht="12.75">
      <c r="K1634" s="124"/>
    </row>
    <row r="1635" ht="12.75">
      <c r="K1635" s="124"/>
    </row>
    <row r="1636" ht="12.75">
      <c r="K1636" s="124"/>
    </row>
    <row r="1637" ht="12.75">
      <c r="K1637" s="124"/>
    </row>
    <row r="1638" ht="12.75">
      <c r="K1638" s="124"/>
    </row>
    <row r="1639" ht="12.75">
      <c r="K1639" s="124"/>
    </row>
    <row r="1640" ht="12.75">
      <c r="K1640" s="124"/>
    </row>
    <row r="1641" ht="12.75">
      <c r="K1641" s="124"/>
    </row>
    <row r="1642" ht="12.75">
      <c r="K1642" s="124"/>
    </row>
    <row r="1643" ht="12.75">
      <c r="K1643" s="124"/>
    </row>
    <row r="1644" ht="12.75">
      <c r="K1644" s="124"/>
    </row>
    <row r="1645" ht="12.75">
      <c r="K1645" s="124"/>
    </row>
    <row r="1646" ht="12.75">
      <c r="K1646" s="124"/>
    </row>
    <row r="1647" ht="12.75">
      <c r="K1647" s="124"/>
    </row>
    <row r="1648" ht="12.75">
      <c r="K1648" s="124"/>
    </row>
    <row r="1649" ht="12.75">
      <c r="K1649" s="124"/>
    </row>
    <row r="1650" ht="12.75">
      <c r="K1650" s="124"/>
    </row>
    <row r="1651" ht="12.75">
      <c r="K1651" s="124"/>
    </row>
    <row r="1652" ht="12.75">
      <c r="K1652" s="124"/>
    </row>
    <row r="1653" ht="12.75">
      <c r="K1653" s="124"/>
    </row>
    <row r="1654" ht="12.75">
      <c r="K1654" s="124"/>
    </row>
    <row r="1655" ht="12.75">
      <c r="K1655" s="124"/>
    </row>
    <row r="1656" ht="12.75">
      <c r="K1656" s="124"/>
    </row>
    <row r="1657" ht="12.75">
      <c r="K1657" s="124"/>
    </row>
    <row r="1658" ht="12.75">
      <c r="K1658" s="124"/>
    </row>
    <row r="1659" ht="12.75">
      <c r="K1659" s="124"/>
    </row>
    <row r="1660" ht="12.75">
      <c r="K1660" s="124"/>
    </row>
    <row r="1661" ht="12.75">
      <c r="K1661" s="124"/>
    </row>
    <row r="1662" ht="12.75">
      <c r="K1662" s="124"/>
    </row>
    <row r="1663" ht="12.75">
      <c r="K1663" s="124"/>
    </row>
    <row r="1664" ht="12.75">
      <c r="K1664" s="124"/>
    </row>
    <row r="1665" ht="12.75">
      <c r="K1665" s="124"/>
    </row>
    <row r="1666" ht="12.75">
      <c r="K1666" s="124"/>
    </row>
    <row r="1667" ht="12.75">
      <c r="K1667" s="124"/>
    </row>
    <row r="1668" ht="12.75">
      <c r="K1668" s="124"/>
    </row>
    <row r="1669" ht="12.75">
      <c r="K1669" s="124"/>
    </row>
    <row r="1670" ht="12.75">
      <c r="K1670" s="124"/>
    </row>
    <row r="1671" ht="12.75">
      <c r="K1671" s="124"/>
    </row>
    <row r="1672" ht="12.75">
      <c r="K1672" s="124"/>
    </row>
  </sheetData>
  <sheetProtection password="CC7E" sheet="1" objects="1" scenarios="1"/>
  <mergeCells count="1">
    <mergeCell ref="B3:L3"/>
  </mergeCells>
  <printOptions/>
  <pageMargins left="0.27" right="0.23" top="0.85" bottom="0.86" header="0.5" footer="0.5"/>
  <pageSetup fitToHeight="1" fitToWidth="1" horizontalDpi="600" verticalDpi="600" orientation="landscape" scale="3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1:U81"/>
  <sheetViews>
    <sheetView zoomScale="85" zoomScaleNormal="85" zoomScalePageLayoutView="0" workbookViewId="0" topLeftCell="A1">
      <selection activeCell="C37" sqref="C37"/>
    </sheetView>
  </sheetViews>
  <sheetFormatPr defaultColWidth="9.140625" defaultRowHeight="12.75"/>
  <cols>
    <col min="1" max="1" width="2.140625" style="0" customWidth="1"/>
    <col min="2" max="2" width="10.7109375" style="0" bestFit="1" customWidth="1"/>
    <col min="3" max="3" width="35.7109375" style="0" bestFit="1" customWidth="1"/>
    <col min="4" max="4" width="12.00390625" style="0" customWidth="1"/>
    <col min="5" max="5" width="9.00390625" style="0" customWidth="1"/>
    <col min="6" max="6" width="9.00390625" style="0" bestFit="1" customWidth="1"/>
    <col min="7" max="7" width="19.7109375" style="0" customWidth="1"/>
    <col min="8" max="8" width="13.28125" style="0" bestFit="1" customWidth="1"/>
    <col min="9" max="9" width="8.710937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11.57421875" style="0" customWidth="1"/>
    <col min="14" max="14" width="6.57421875" style="0" customWidth="1"/>
    <col min="15" max="15" width="11.421875" style="428" customWidth="1"/>
    <col min="16" max="16" width="13.00390625" style="0" customWidth="1"/>
    <col min="17" max="17" width="9.8515625" style="0" customWidth="1"/>
    <col min="18" max="18" width="8.00390625" style="0" customWidth="1"/>
    <col min="19" max="19" width="7.28125" style="0" customWidth="1"/>
    <col min="20" max="20" width="9.28125" style="0" bestFit="1" customWidth="1"/>
    <col min="21" max="21" width="7.8515625" style="0" bestFit="1" customWidth="1"/>
  </cols>
  <sheetData>
    <row r="1" spans="2:21" ht="12.75">
      <c r="B1" t="s">
        <v>141</v>
      </c>
      <c r="C1" t="s">
        <v>142</v>
      </c>
      <c r="D1" t="s">
        <v>143</v>
      </c>
      <c r="E1" t="s">
        <v>144</v>
      </c>
      <c r="F1" t="s">
        <v>145</v>
      </c>
      <c r="G1" t="s">
        <v>146</v>
      </c>
      <c r="H1" t="s">
        <v>147</v>
      </c>
      <c r="I1" t="s">
        <v>148</v>
      </c>
      <c r="J1" t="s">
        <v>149</v>
      </c>
      <c r="K1" t="s">
        <v>150</v>
      </c>
      <c r="L1" t="s">
        <v>151</v>
      </c>
      <c r="M1" t="s">
        <v>152</v>
      </c>
      <c r="N1" t="s">
        <v>153</v>
      </c>
      <c r="O1" s="428" t="s">
        <v>154</v>
      </c>
      <c r="P1" t="s">
        <v>155</v>
      </c>
      <c r="Q1" t="s">
        <v>156</v>
      </c>
      <c r="R1" t="s">
        <v>157</v>
      </c>
      <c r="S1" t="s">
        <v>158</v>
      </c>
      <c r="T1" t="s">
        <v>157</v>
      </c>
      <c r="U1" t="s">
        <v>159</v>
      </c>
    </row>
    <row r="2" spans="2:11" ht="12.75">
      <c r="B2" t="s">
        <v>160</v>
      </c>
      <c r="C2" t="s">
        <v>161</v>
      </c>
      <c r="K2" t="s">
        <v>162</v>
      </c>
    </row>
    <row r="3" spans="2:21" ht="12.75">
      <c r="B3" t="s">
        <v>163</v>
      </c>
      <c r="C3" s="429"/>
      <c r="T3" s="430">
        <v>39499</v>
      </c>
      <c r="U3" s="431">
        <v>0.44236111111111115</v>
      </c>
    </row>
    <row r="4" spans="7:11" ht="12.75">
      <c r="G4" t="s">
        <v>164</v>
      </c>
      <c r="H4" t="s">
        <v>165</v>
      </c>
      <c r="K4" t="s">
        <v>166</v>
      </c>
    </row>
    <row r="5" spans="2:14" ht="12.75">
      <c r="B5" t="s">
        <v>167</v>
      </c>
      <c r="C5" s="432" t="s">
        <v>168</v>
      </c>
      <c r="F5" t="s">
        <v>169</v>
      </c>
      <c r="J5" t="s">
        <v>170</v>
      </c>
      <c r="K5" s="430"/>
      <c r="M5" t="s">
        <v>171</v>
      </c>
      <c r="N5" s="433"/>
    </row>
    <row r="6" spans="2:14" ht="12.75">
      <c r="B6" t="s">
        <v>172</v>
      </c>
      <c r="C6" s="432" t="s">
        <v>173</v>
      </c>
      <c r="E6" t="s">
        <v>174</v>
      </c>
      <c r="F6" t="s">
        <v>175</v>
      </c>
      <c r="G6" s="646">
        <f>WP1!G5</f>
        <v>0</v>
      </c>
      <c r="H6" s="434"/>
      <c r="J6" t="s">
        <v>176</v>
      </c>
      <c r="K6" s="430"/>
      <c r="M6" t="s">
        <v>177</v>
      </c>
      <c r="N6" t="s">
        <v>178</v>
      </c>
    </row>
    <row r="7" spans="2:4" ht="12.75">
      <c r="B7" t="s">
        <v>179</v>
      </c>
      <c r="D7" s="434" t="s">
        <v>180</v>
      </c>
    </row>
    <row r="8" spans="2:21" ht="12.75">
      <c r="B8" s="647" t="s">
        <v>141</v>
      </c>
      <c r="C8" s="647" t="s">
        <v>142</v>
      </c>
      <c r="D8" s="647" t="s">
        <v>143</v>
      </c>
      <c r="E8" s="647" t="s">
        <v>144</v>
      </c>
      <c r="F8" s="647" t="s">
        <v>145</v>
      </c>
      <c r="G8" s="647" t="s">
        <v>146</v>
      </c>
      <c r="H8" s="647" t="s">
        <v>147</v>
      </c>
      <c r="I8" s="647" t="s">
        <v>148</v>
      </c>
      <c r="J8" s="647" t="s">
        <v>149</v>
      </c>
      <c r="K8" s="647" t="s">
        <v>150</v>
      </c>
      <c r="L8" s="647" t="s">
        <v>151</v>
      </c>
      <c r="M8" s="647" t="s">
        <v>152</v>
      </c>
      <c r="N8" s="647" t="s">
        <v>153</v>
      </c>
      <c r="O8" s="648" t="s">
        <v>154</v>
      </c>
      <c r="P8" s="647" t="s">
        <v>155</v>
      </c>
      <c r="Q8" s="647" t="s">
        <v>156</v>
      </c>
      <c r="R8" s="647" t="s">
        <v>157</v>
      </c>
      <c r="S8" s="647" t="s">
        <v>158</v>
      </c>
      <c r="T8" s="647" t="s">
        <v>157</v>
      </c>
      <c r="U8" s="647" t="s">
        <v>159</v>
      </c>
    </row>
    <row r="9" spans="2:21" ht="12.75">
      <c r="B9" s="644" t="s">
        <v>116</v>
      </c>
      <c r="C9" s="633">
        <f>+WP1!$E$9</f>
        <v>0</v>
      </c>
      <c r="D9" s="645">
        <f>WP1!G5</f>
        <v>0</v>
      </c>
      <c r="E9" s="634"/>
      <c r="F9" s="635">
        <f>+WP1!$E$29</f>
        <v>0</v>
      </c>
      <c r="G9" s="633">
        <f>+WP1!$G$29</f>
        <v>0</v>
      </c>
      <c r="H9" s="633">
        <f>+WP1!$G$38</f>
        <v>0</v>
      </c>
      <c r="I9" s="633">
        <f>+WP1!$G$52</f>
        <v>0</v>
      </c>
      <c r="J9" s="633">
        <f>+WP1!$G$55</f>
        <v>0</v>
      </c>
      <c r="K9" s="634">
        <v>0</v>
      </c>
      <c r="L9" s="633">
        <f>+WP1!$G$62</f>
        <v>0</v>
      </c>
      <c r="M9" s="634">
        <f>+WP1!$G$64</f>
        <v>0</v>
      </c>
      <c r="N9" s="634">
        <v>0</v>
      </c>
      <c r="O9" s="636">
        <f>-+WP1!$I$67</f>
        <v>0</v>
      </c>
      <c r="P9" s="653">
        <f>+WP1!$J$67</f>
        <v>0</v>
      </c>
      <c r="Q9" s="637">
        <f>+RIEPILOGO!K3</f>
        <v>10</v>
      </c>
      <c r="R9" s="638">
        <f>+RIEPILOGO!J3</f>
        <v>5</v>
      </c>
      <c r="S9" s="637">
        <f>+RIEPILOGO!M3</f>
        <v>13</v>
      </c>
      <c r="T9" s="637">
        <f>+RIEPILOGO!L3</f>
        <v>7</v>
      </c>
      <c r="U9" s="639">
        <f>+RIEPILOGO!N3</f>
        <v>39</v>
      </c>
    </row>
    <row r="10" spans="2:21" ht="12.75">
      <c r="B10" s="644" t="s">
        <v>115</v>
      </c>
      <c r="C10" s="633">
        <f>+WP2!$E$9</f>
        <v>0</v>
      </c>
      <c r="D10" s="645">
        <f>WP2!G5</f>
        <v>0</v>
      </c>
      <c r="E10" s="634"/>
      <c r="F10" s="635">
        <f>+WP2!$E$29</f>
        <v>0</v>
      </c>
      <c r="G10" s="633">
        <f>+WP2!$G$29</f>
        <v>0</v>
      </c>
      <c r="H10" s="633">
        <f>+WP2!$G$38</f>
        <v>0</v>
      </c>
      <c r="I10" s="633">
        <f>+WP2!$G$52</f>
        <v>0</v>
      </c>
      <c r="J10" s="633">
        <f>+WP2!$G$55</f>
        <v>0</v>
      </c>
      <c r="K10" s="634">
        <v>0</v>
      </c>
      <c r="L10" s="633">
        <f>+WP2!$G$62</f>
        <v>0</v>
      </c>
      <c r="M10" s="634">
        <f>+WP2!$G$64</f>
        <v>0</v>
      </c>
      <c r="N10" s="634">
        <v>0</v>
      </c>
      <c r="O10" s="636">
        <f>-+WP2!$I$67</f>
        <v>0</v>
      </c>
      <c r="P10" s="653">
        <f>+WP2!$J$67</f>
        <v>0</v>
      </c>
      <c r="Q10" s="637">
        <f>+RIEPILOGO!K4</f>
        <v>0</v>
      </c>
      <c r="R10" s="638">
        <f>+RIEPILOGO!J4</f>
        <v>0</v>
      </c>
      <c r="S10" s="637">
        <f>+RIEPILOGO!M4</f>
        <v>0</v>
      </c>
      <c r="T10" s="637">
        <f>+RIEPILOGO!L4</f>
        <v>0</v>
      </c>
      <c r="U10" s="639" t="str">
        <f>+RIEPILOGO!N4</f>
        <v>--</v>
      </c>
    </row>
    <row r="11" spans="2:21" ht="12.75">
      <c r="B11" s="644" t="s">
        <v>114</v>
      </c>
      <c r="C11" s="633">
        <f>+WP3!$E$9</f>
        <v>0</v>
      </c>
      <c r="D11" s="645">
        <f>WP3!G5</f>
        <v>0</v>
      </c>
      <c r="E11" s="634"/>
      <c r="F11" s="635">
        <f>+WP3!$E$29</f>
        <v>0</v>
      </c>
      <c r="G11" s="633">
        <f>+WP3!$G$29</f>
        <v>0</v>
      </c>
      <c r="H11" s="633">
        <f>+WP3!$G$38</f>
        <v>0</v>
      </c>
      <c r="I11" s="633">
        <f>+WP3!$G$52</f>
        <v>0</v>
      </c>
      <c r="J11" s="633">
        <f>+WP3!$G$55</f>
        <v>0</v>
      </c>
      <c r="K11" s="634">
        <v>0</v>
      </c>
      <c r="L11" s="633">
        <f>+WP3!$G$62</f>
        <v>0</v>
      </c>
      <c r="M11" s="634">
        <f>+WP3!$G$64</f>
        <v>0</v>
      </c>
      <c r="N11" s="634">
        <v>0</v>
      </c>
      <c r="O11" s="636">
        <f>-+WP3!$I$67</f>
        <v>0</v>
      </c>
      <c r="P11" s="653">
        <f>+WP3!$J$67</f>
        <v>0</v>
      </c>
      <c r="Q11" s="637">
        <f>+RIEPILOGO!K5</f>
        <v>0</v>
      </c>
      <c r="R11" s="638">
        <f>+RIEPILOGO!J5</f>
        <v>0</v>
      </c>
      <c r="S11" s="637">
        <f>+RIEPILOGO!M5</f>
        <v>0</v>
      </c>
      <c r="T11" s="637">
        <f>+RIEPILOGO!L5</f>
        <v>0</v>
      </c>
      <c r="U11" s="639" t="str">
        <f>+RIEPILOGO!N5</f>
        <v>--</v>
      </c>
    </row>
    <row r="12" spans="2:21" ht="12.75">
      <c r="B12" s="644" t="s">
        <v>117</v>
      </c>
      <c r="C12" s="633">
        <f>+WP4!$E$9</f>
        <v>0</v>
      </c>
      <c r="D12" s="645">
        <f>WP4!G5</f>
        <v>0</v>
      </c>
      <c r="E12" s="634"/>
      <c r="F12" s="641">
        <f>+WP4!$E$29</f>
        <v>0</v>
      </c>
      <c r="G12" s="642">
        <f>+WP4!$G$29</f>
        <v>0</v>
      </c>
      <c r="H12" s="642">
        <f>+WP4!$G$38</f>
        <v>0</v>
      </c>
      <c r="I12" s="642">
        <f>+WP4!$G$52</f>
        <v>0</v>
      </c>
      <c r="J12" s="642">
        <f>+WP4!$G$55</f>
        <v>0</v>
      </c>
      <c r="K12" s="640">
        <v>0</v>
      </c>
      <c r="L12" s="642">
        <f>+WP4!$G$62</f>
        <v>0</v>
      </c>
      <c r="M12" s="640">
        <f>+WP4!$G$64</f>
        <v>0</v>
      </c>
      <c r="N12" s="640">
        <v>0</v>
      </c>
      <c r="O12" s="643">
        <f>-+WP4!$I$67</f>
        <v>0</v>
      </c>
      <c r="P12" s="654">
        <f>+WP4!$J$67</f>
        <v>0</v>
      </c>
      <c r="Q12" s="637">
        <f>+RIEPILOGO!K6</f>
        <v>0</v>
      </c>
      <c r="R12" s="638">
        <f>+RIEPILOGO!J6</f>
        <v>0</v>
      </c>
      <c r="S12" s="637">
        <f>+RIEPILOGO!M6</f>
        <v>0</v>
      </c>
      <c r="T12" s="637">
        <f>+RIEPILOGO!L6</f>
        <v>0</v>
      </c>
      <c r="U12" s="639" t="str">
        <f>+RIEPILOGO!N6</f>
        <v>--</v>
      </c>
    </row>
    <row r="13" spans="2:21" ht="12.75">
      <c r="B13" s="644" t="s">
        <v>118</v>
      </c>
      <c r="C13" s="633">
        <f>+WP5!$E$9</f>
        <v>0</v>
      </c>
      <c r="D13" s="645">
        <f>WP5!G5</f>
        <v>0</v>
      </c>
      <c r="E13" s="634"/>
      <c r="F13" s="641">
        <f>+WP5!$E$29</f>
        <v>0</v>
      </c>
      <c r="G13" s="642">
        <f>+WP5!$G$29</f>
        <v>0</v>
      </c>
      <c r="H13" s="642">
        <f>+WP5!$G$38</f>
        <v>0</v>
      </c>
      <c r="I13" s="642">
        <f>+WP5!$G$52</f>
        <v>0</v>
      </c>
      <c r="J13" s="642">
        <f>+WP5!$G$55</f>
        <v>0</v>
      </c>
      <c r="K13" s="640">
        <v>0</v>
      </c>
      <c r="L13" s="642">
        <f>+WP5!$G$62</f>
        <v>0</v>
      </c>
      <c r="M13" s="640">
        <f>+WP5!$G$64</f>
        <v>0</v>
      </c>
      <c r="N13" s="640">
        <v>0</v>
      </c>
      <c r="O13" s="643">
        <f>-+WP5!$I$67</f>
        <v>0</v>
      </c>
      <c r="P13" s="654">
        <f>+WP5!$J$67</f>
        <v>0</v>
      </c>
      <c r="Q13" s="637">
        <f>+RIEPILOGO!K7</f>
        <v>0</v>
      </c>
      <c r="R13" s="638">
        <f>+RIEPILOGO!J7</f>
        <v>0</v>
      </c>
      <c r="S13" s="637">
        <f>+RIEPILOGO!M7</f>
        <v>0</v>
      </c>
      <c r="T13" s="637">
        <f>+RIEPILOGO!L7</f>
        <v>0</v>
      </c>
      <c r="U13" s="639" t="str">
        <f>+RIEPILOGO!N7</f>
        <v>--</v>
      </c>
    </row>
    <row r="14" spans="2:21" ht="12.75">
      <c r="B14" s="644" t="s">
        <v>119</v>
      </c>
      <c r="C14" s="633">
        <f>+WP6!$E$9</f>
        <v>0</v>
      </c>
      <c r="D14" s="645">
        <f>WP6!G5</f>
        <v>0</v>
      </c>
      <c r="E14" s="634"/>
      <c r="F14" s="641">
        <f>+WP6!$E$29</f>
        <v>0</v>
      </c>
      <c r="G14" s="642">
        <f>+WP6!$G$29</f>
        <v>0</v>
      </c>
      <c r="H14" s="642">
        <f>+WP6!$G$38</f>
        <v>0</v>
      </c>
      <c r="I14" s="642">
        <f>+WP6!$G$52</f>
        <v>0</v>
      </c>
      <c r="J14" s="642">
        <f>+WP6!$G$55</f>
        <v>0</v>
      </c>
      <c r="K14" s="640">
        <v>0</v>
      </c>
      <c r="L14" s="642">
        <f>+WP6!$G$62</f>
        <v>0</v>
      </c>
      <c r="M14" s="640">
        <f>+WP6!$G$64</f>
        <v>0</v>
      </c>
      <c r="N14" s="640">
        <v>0</v>
      </c>
      <c r="O14" s="643">
        <f>-+WP6!$I$67</f>
        <v>0</v>
      </c>
      <c r="P14" s="654">
        <f>+WP6!$J$67</f>
        <v>0</v>
      </c>
      <c r="Q14" s="637">
        <f>+RIEPILOGO!K8</f>
        <v>0</v>
      </c>
      <c r="R14" s="638">
        <f>+RIEPILOGO!J8</f>
        <v>0</v>
      </c>
      <c r="S14" s="637">
        <f>+RIEPILOGO!M8</f>
        <v>0</v>
      </c>
      <c r="T14" s="637">
        <f>+RIEPILOGO!L8</f>
        <v>0</v>
      </c>
      <c r="U14" s="639" t="str">
        <f>+RIEPILOGO!N8</f>
        <v>--</v>
      </c>
    </row>
    <row r="15" spans="2:21" ht="12.75">
      <c r="B15" s="644" t="s">
        <v>120</v>
      </c>
      <c r="C15" s="633">
        <f>+WP7!$E$9</f>
        <v>0</v>
      </c>
      <c r="D15" s="672">
        <f>WP7!G5</f>
        <v>0</v>
      </c>
      <c r="E15" s="634"/>
      <c r="F15" s="641">
        <f>+WP7!$E$29</f>
        <v>0</v>
      </c>
      <c r="G15" s="642">
        <f>+WP7!$G$29</f>
        <v>0</v>
      </c>
      <c r="H15" s="642">
        <f>+WP7!$G$38</f>
        <v>0</v>
      </c>
      <c r="I15" s="642">
        <f>+WP7!$G$52</f>
        <v>0</v>
      </c>
      <c r="J15" s="642">
        <f>+WP7!$G$55</f>
        <v>0</v>
      </c>
      <c r="K15" s="640">
        <v>0</v>
      </c>
      <c r="L15" s="642">
        <f>+WP7!$G$62</f>
        <v>0</v>
      </c>
      <c r="M15" s="640">
        <f>+WP7!$G$64</f>
        <v>0</v>
      </c>
      <c r="N15" s="640">
        <v>0</v>
      </c>
      <c r="O15" s="643">
        <f>-+WP7!$I$67</f>
        <v>0</v>
      </c>
      <c r="P15" s="654">
        <f>+WP7!$J$67</f>
        <v>0</v>
      </c>
      <c r="Q15" s="637">
        <f>+RIEPILOGO!K9</f>
        <v>0</v>
      </c>
      <c r="R15" s="638">
        <f>+RIEPILOGO!J9</f>
        <v>0</v>
      </c>
      <c r="S15" s="637">
        <f>+RIEPILOGO!M9</f>
        <v>0</v>
      </c>
      <c r="T15" s="637">
        <f>+RIEPILOGO!L9</f>
        <v>0</v>
      </c>
      <c r="U15" s="639">
        <f>+RIEPILOGO!N9</f>
        <v>0</v>
      </c>
    </row>
    <row r="16" spans="2:21" ht="12.75">
      <c r="B16" s="644" t="s">
        <v>215</v>
      </c>
      <c r="C16" s="633">
        <f>+WP8!$E$9</f>
        <v>0</v>
      </c>
      <c r="D16" s="645">
        <f>WP8!G5</f>
        <v>0</v>
      </c>
      <c r="E16" s="640"/>
      <c r="F16" s="641">
        <f>+WP8!$E$29</f>
        <v>0</v>
      </c>
      <c r="G16" s="642">
        <f>+WP8!$G$29</f>
        <v>0</v>
      </c>
      <c r="H16" s="642">
        <f>+WP8!$G$38</f>
        <v>0</v>
      </c>
      <c r="I16" s="642">
        <f>+WP8!$G$52</f>
        <v>0</v>
      </c>
      <c r="J16" s="642">
        <f>+WP8!$G$55</f>
        <v>0</v>
      </c>
      <c r="K16" s="640">
        <v>0</v>
      </c>
      <c r="L16" s="642">
        <f>+WP8!$G$62</f>
        <v>0</v>
      </c>
      <c r="M16" s="640">
        <f>+WP8!$G$64</f>
        <v>0</v>
      </c>
      <c r="N16" s="640">
        <v>0</v>
      </c>
      <c r="O16" s="643">
        <f>-+WP8!$I$67</f>
        <v>0</v>
      </c>
      <c r="P16" s="654">
        <f>+WP8!$J$67</f>
        <v>0</v>
      </c>
      <c r="Q16" s="637">
        <f>+RIEPILOGO!K10</f>
        <v>0</v>
      </c>
      <c r="R16" s="638">
        <f>+RIEPILOGO!J10</f>
        <v>0</v>
      </c>
      <c r="S16" s="637">
        <f>+RIEPILOGO!M10</f>
        <v>0</v>
      </c>
      <c r="T16" s="637">
        <f>+RIEPILOGO!L10</f>
        <v>0</v>
      </c>
      <c r="U16" s="639" t="str">
        <f>+RIEPILOGO!N10</f>
        <v>--</v>
      </c>
    </row>
    <row r="17" spans="2:21" ht="12.75">
      <c r="B17" s="644" t="s">
        <v>216</v>
      </c>
      <c r="C17" s="633">
        <f>+WP9!$E$9</f>
        <v>0</v>
      </c>
      <c r="D17" s="645">
        <f>WP9!G5</f>
        <v>0</v>
      </c>
      <c r="E17" s="640"/>
      <c r="F17" s="641">
        <f>+WP9!$E$29</f>
        <v>0</v>
      </c>
      <c r="G17" s="642">
        <f>+WP9!$G$29</f>
        <v>0</v>
      </c>
      <c r="H17" s="642">
        <f>+WP9!$G$38</f>
        <v>0</v>
      </c>
      <c r="I17" s="642">
        <f>+WP9!$G$52</f>
        <v>0</v>
      </c>
      <c r="J17" s="642">
        <f>+WP9!$G$55</f>
        <v>0</v>
      </c>
      <c r="K17" s="640">
        <v>0</v>
      </c>
      <c r="L17" s="642">
        <f>+WP9!$G$62</f>
        <v>0</v>
      </c>
      <c r="M17" s="640">
        <f>+WP9!$G$64</f>
        <v>0</v>
      </c>
      <c r="N17" s="640">
        <v>0</v>
      </c>
      <c r="O17" s="643">
        <f>-+WP9!$I$67</f>
        <v>0</v>
      </c>
      <c r="P17" s="654">
        <f>+WP9!$J$67</f>
        <v>0</v>
      </c>
      <c r="Q17" s="637">
        <f>+RIEPILOGO!K11</f>
        <v>0</v>
      </c>
      <c r="R17" s="638">
        <f>+RIEPILOGO!J11</f>
        <v>0</v>
      </c>
      <c r="S17" s="637">
        <f>+RIEPILOGO!M11</f>
        <v>0</v>
      </c>
      <c r="T17" s="637">
        <f>+RIEPILOGO!L11</f>
        <v>0</v>
      </c>
      <c r="U17" s="639" t="str">
        <f>+RIEPILOGO!N11</f>
        <v>--</v>
      </c>
    </row>
    <row r="18" spans="2:21" ht="12.75">
      <c r="B18" s="644" t="s">
        <v>217</v>
      </c>
      <c r="C18" s="633">
        <f>+WP10!$E$9</f>
        <v>0</v>
      </c>
      <c r="D18" s="645">
        <f>WP10!G5</f>
        <v>0</v>
      </c>
      <c r="E18" s="640"/>
      <c r="F18" s="641">
        <f>+WP10!$E$29</f>
        <v>0</v>
      </c>
      <c r="G18" s="642">
        <f>+WP10!$G$29</f>
        <v>0</v>
      </c>
      <c r="H18" s="642">
        <f>+WP10!$G$38</f>
        <v>0</v>
      </c>
      <c r="I18" s="642">
        <f>+WP10!$G$52</f>
        <v>0</v>
      </c>
      <c r="J18" s="642">
        <f>+WP10!$G$55</f>
        <v>0</v>
      </c>
      <c r="K18" s="640">
        <v>0</v>
      </c>
      <c r="L18" s="642">
        <f>+WP10!$G$62</f>
        <v>0</v>
      </c>
      <c r="M18" s="640">
        <f>+WP10!$G$64</f>
        <v>0</v>
      </c>
      <c r="N18" s="640">
        <v>0</v>
      </c>
      <c r="O18" s="643">
        <f>-+WP10!$I$67</f>
        <v>0</v>
      </c>
      <c r="P18" s="654">
        <f>+WP10!$J$67</f>
        <v>0</v>
      </c>
      <c r="Q18" s="637">
        <f>+RIEPILOGO!K12</f>
        <v>0</v>
      </c>
      <c r="R18" s="638">
        <f>+RIEPILOGO!J12</f>
        <v>0</v>
      </c>
      <c r="S18" s="637">
        <f>+RIEPILOGO!M12</f>
        <v>0</v>
      </c>
      <c r="T18" s="637">
        <f>+RIEPILOGO!L12</f>
        <v>0</v>
      </c>
      <c r="U18" s="639" t="str">
        <f>+RIEPILOGO!N12</f>
        <v>--</v>
      </c>
    </row>
    <row r="19" spans="2:21" ht="12.75">
      <c r="B19" s="644" t="s">
        <v>218</v>
      </c>
      <c r="C19" s="633">
        <f>+WP11!$E$9</f>
        <v>0</v>
      </c>
      <c r="D19" s="645">
        <f>WP11!G5</f>
        <v>0</v>
      </c>
      <c r="E19" s="640"/>
      <c r="F19" s="641">
        <f>+WP11!$E$29</f>
        <v>0</v>
      </c>
      <c r="G19" s="642">
        <f>+WP11!$G$29</f>
        <v>0</v>
      </c>
      <c r="H19" s="642">
        <f>+WP11!$G$38</f>
        <v>0</v>
      </c>
      <c r="I19" s="642">
        <f>+WP11!$G$52</f>
        <v>0</v>
      </c>
      <c r="J19" s="642">
        <f>+WP11!$G$55</f>
        <v>0</v>
      </c>
      <c r="K19" s="640">
        <v>0</v>
      </c>
      <c r="L19" s="642">
        <f>+WP11!$G$62</f>
        <v>0</v>
      </c>
      <c r="M19" s="640">
        <f>+WP11!$G$64</f>
        <v>0</v>
      </c>
      <c r="N19" s="640">
        <v>0</v>
      </c>
      <c r="O19" s="643">
        <f>-+WP11!$I$67</f>
        <v>0</v>
      </c>
      <c r="P19" s="654">
        <f>+WP11!$J$67</f>
        <v>0</v>
      </c>
      <c r="Q19" s="637">
        <f>+RIEPILOGO!K13</f>
        <v>0</v>
      </c>
      <c r="R19" s="638">
        <f>+RIEPILOGO!J13</f>
        <v>0</v>
      </c>
      <c r="S19" s="637">
        <f>+RIEPILOGO!M13</f>
        <v>0</v>
      </c>
      <c r="T19" s="637">
        <f>+RIEPILOGO!L13</f>
        <v>0</v>
      </c>
      <c r="U19" s="639" t="str">
        <f>+RIEPILOGO!N13</f>
        <v>--</v>
      </c>
    </row>
    <row r="20" spans="2:21" ht="12.75">
      <c r="B20" s="644" t="s">
        <v>219</v>
      </c>
      <c r="C20" s="633">
        <f>+WP12!$E$9</f>
        <v>0</v>
      </c>
      <c r="D20" s="645">
        <f>WP12!G5</f>
        <v>0</v>
      </c>
      <c r="E20" s="640"/>
      <c r="F20" s="641">
        <f>+WP12!$E$29</f>
        <v>0</v>
      </c>
      <c r="G20" s="642">
        <f>+WP12!$G$29</f>
        <v>0</v>
      </c>
      <c r="H20" s="642">
        <f>+WP12!$G$38</f>
        <v>0</v>
      </c>
      <c r="I20" s="642">
        <f>+WP12!$G$52</f>
        <v>0</v>
      </c>
      <c r="J20" s="642">
        <f>+WP12!$G$55</f>
        <v>0</v>
      </c>
      <c r="K20" s="640">
        <v>0</v>
      </c>
      <c r="L20" s="642">
        <f>+WP12!$G$62</f>
        <v>0</v>
      </c>
      <c r="M20" s="640">
        <f>+WP12!$G$64</f>
        <v>0</v>
      </c>
      <c r="N20" s="640">
        <v>0</v>
      </c>
      <c r="O20" s="643">
        <f>-+WP12!$I$67</f>
        <v>0</v>
      </c>
      <c r="P20" s="654">
        <f>+WP12!$J$67</f>
        <v>0</v>
      </c>
      <c r="Q20" s="637">
        <f>+RIEPILOGO!K14</f>
        <v>0</v>
      </c>
      <c r="R20" s="638">
        <f>+RIEPILOGO!J14</f>
        <v>0</v>
      </c>
      <c r="S20" s="637">
        <f>+RIEPILOGO!M14</f>
        <v>0</v>
      </c>
      <c r="T20" s="637">
        <f>+RIEPILOGO!L14</f>
        <v>0</v>
      </c>
      <c r="U20" s="639" t="str">
        <f>+RIEPILOGO!N14</f>
        <v>--</v>
      </c>
    </row>
    <row r="21" spans="2:21" ht="12.75">
      <c r="B21" s="644" t="s">
        <v>220</v>
      </c>
      <c r="C21" s="633">
        <f>+WP13!$E$9</f>
        <v>0</v>
      </c>
      <c r="D21" s="645">
        <f>WP13!G5</f>
        <v>0</v>
      </c>
      <c r="E21" s="640"/>
      <c r="F21" s="641">
        <f>+WP13!$E$29</f>
        <v>0</v>
      </c>
      <c r="G21" s="642">
        <f>+WP13!$G$29</f>
        <v>0</v>
      </c>
      <c r="H21" s="642">
        <f>+WP13!$G$38</f>
        <v>0</v>
      </c>
      <c r="I21" s="642">
        <f>+WP13!$G$52</f>
        <v>0</v>
      </c>
      <c r="J21" s="642">
        <f>+WP13!$G$55</f>
        <v>0</v>
      </c>
      <c r="K21" s="640">
        <v>0</v>
      </c>
      <c r="L21" s="642">
        <f>+WP13!$G$62</f>
        <v>0</v>
      </c>
      <c r="M21" s="640">
        <f>+WP13!$G$64</f>
        <v>0</v>
      </c>
      <c r="N21" s="640">
        <v>0</v>
      </c>
      <c r="O21" s="643">
        <f>-+WP13!$I$67</f>
        <v>0</v>
      </c>
      <c r="P21" s="654">
        <f>+WP13!$J$67</f>
        <v>0</v>
      </c>
      <c r="Q21" s="637">
        <f>+RIEPILOGO!K15</f>
        <v>0</v>
      </c>
      <c r="R21" s="638">
        <f>+RIEPILOGO!J15</f>
        <v>0</v>
      </c>
      <c r="S21" s="637">
        <f>+RIEPILOGO!M15</f>
        <v>0</v>
      </c>
      <c r="T21" s="637">
        <f>+RIEPILOGO!L15</f>
        <v>0</v>
      </c>
      <c r="U21" s="639" t="str">
        <f>+RIEPILOGO!N15</f>
        <v>--</v>
      </c>
    </row>
    <row r="22" spans="2:21" ht="12.75">
      <c r="B22" s="644" t="s">
        <v>221</v>
      </c>
      <c r="C22" s="633">
        <f>+WP14!$E$9</f>
        <v>0</v>
      </c>
      <c r="D22" s="645">
        <f>WP14!G5</f>
        <v>0</v>
      </c>
      <c r="E22" s="640"/>
      <c r="F22" s="641">
        <f>+WP14!$E$29</f>
        <v>0</v>
      </c>
      <c r="G22" s="642">
        <f>+WP14!$G$29</f>
        <v>0</v>
      </c>
      <c r="H22" s="642">
        <f>+WP14!$G$38</f>
        <v>0</v>
      </c>
      <c r="I22" s="642">
        <f>+WP14!$G$52</f>
        <v>0</v>
      </c>
      <c r="J22" s="642">
        <f>+WP14!$G$55</f>
        <v>0</v>
      </c>
      <c r="K22" s="640">
        <v>0</v>
      </c>
      <c r="L22" s="642">
        <f>+WP14!$G$62</f>
        <v>0</v>
      </c>
      <c r="M22" s="640">
        <f>+WP14!$G$64</f>
        <v>0</v>
      </c>
      <c r="N22" s="640">
        <v>0</v>
      </c>
      <c r="O22" s="643">
        <f>-+WP14!$I$67</f>
        <v>0</v>
      </c>
      <c r="P22" s="654">
        <f>+WP14!$J$67</f>
        <v>0</v>
      </c>
      <c r="Q22" s="637">
        <f>+RIEPILOGO!K16</f>
        <v>0</v>
      </c>
      <c r="R22" s="638">
        <f>+RIEPILOGO!J16</f>
        <v>0</v>
      </c>
      <c r="S22" s="637">
        <f>+RIEPILOGO!M16</f>
        <v>0</v>
      </c>
      <c r="T22" s="637">
        <f>+RIEPILOGO!L16</f>
        <v>0</v>
      </c>
      <c r="U22" s="639" t="str">
        <f>+RIEPILOGO!N16</f>
        <v>--</v>
      </c>
    </row>
    <row r="23" spans="2:21" ht="12.75">
      <c r="B23" s="644" t="s">
        <v>222</v>
      </c>
      <c r="C23" s="633">
        <f>+WP15!$E$9</f>
        <v>0</v>
      </c>
      <c r="D23" s="645">
        <f>WP15!G5</f>
        <v>0</v>
      </c>
      <c r="E23" s="634"/>
      <c r="F23" s="641">
        <f>+WP15!$E$29</f>
        <v>0</v>
      </c>
      <c r="G23" s="642">
        <f>+WP15!$G$29</f>
        <v>0</v>
      </c>
      <c r="H23" s="642">
        <f>+WP15!$G$38</f>
        <v>0</v>
      </c>
      <c r="I23" s="642">
        <f>+WP15!$G$52</f>
        <v>0</v>
      </c>
      <c r="J23" s="642">
        <f>+WP15!$G$55</f>
        <v>0</v>
      </c>
      <c r="K23" s="640">
        <v>0</v>
      </c>
      <c r="L23" s="642">
        <f>+WP15!$G$62</f>
        <v>0</v>
      </c>
      <c r="M23" s="640">
        <f>+WP15!$G$64</f>
        <v>0</v>
      </c>
      <c r="N23" s="640">
        <v>0</v>
      </c>
      <c r="O23" s="643">
        <f>-+WP15!$I$67</f>
        <v>0</v>
      </c>
      <c r="P23" s="654">
        <f>+WP15!$J$67</f>
        <v>0</v>
      </c>
      <c r="Q23" s="637">
        <f>+RIEPILOGO!K17</f>
        <v>0</v>
      </c>
      <c r="R23" s="638">
        <f>+RIEPILOGO!J17</f>
        <v>0</v>
      </c>
      <c r="S23" s="637">
        <f>+RIEPILOGO!M17</f>
        <v>0</v>
      </c>
      <c r="T23" s="637">
        <f>+RIEPILOGO!L17</f>
        <v>0</v>
      </c>
      <c r="U23" s="639" t="str">
        <f>+RIEPILOGO!N17</f>
        <v>--</v>
      </c>
    </row>
    <row r="24" spans="2:21" ht="12.75">
      <c r="B24" s="644" t="s">
        <v>237</v>
      </c>
      <c r="C24" s="633">
        <f>+WP16!$E$9</f>
        <v>0</v>
      </c>
      <c r="D24" s="645">
        <f>WP16!G5</f>
        <v>0</v>
      </c>
      <c r="E24" s="634"/>
      <c r="F24" s="641">
        <f>+WP16!$E$29</f>
        <v>0</v>
      </c>
      <c r="G24" s="642">
        <f>+WP16!$G$29</f>
        <v>0</v>
      </c>
      <c r="H24" s="642">
        <f>+WP16!$G$38</f>
        <v>0</v>
      </c>
      <c r="I24" s="642">
        <f>+WP16!$G$52</f>
        <v>0</v>
      </c>
      <c r="J24" s="642">
        <f>+WP16!$G$55</f>
        <v>0</v>
      </c>
      <c r="K24" s="640">
        <v>0</v>
      </c>
      <c r="L24" s="642">
        <f>+WP16!$G$62</f>
        <v>0</v>
      </c>
      <c r="M24" s="640">
        <f>+WP16!$G$64</f>
        <v>0</v>
      </c>
      <c r="N24" s="640">
        <v>0</v>
      </c>
      <c r="O24" s="643">
        <f>-+WP16!$I$67</f>
        <v>0</v>
      </c>
      <c r="P24" s="654">
        <f>+WP16!$J$67</f>
        <v>0</v>
      </c>
      <c r="Q24" s="637">
        <f>+RIEPILOGO!K18</f>
        <v>0</v>
      </c>
      <c r="R24" s="638">
        <f>+RIEPILOGO!J18</f>
        <v>0</v>
      </c>
      <c r="S24" s="637">
        <f>+RIEPILOGO!M18</f>
        <v>0</v>
      </c>
      <c r="T24" s="637">
        <f>+RIEPILOGO!L18</f>
        <v>0</v>
      </c>
      <c r="U24" s="639" t="str">
        <f>+RIEPILOGO!N18</f>
        <v>--</v>
      </c>
    </row>
    <row r="25" spans="2:21" ht="12.75">
      <c r="B25" s="435"/>
      <c r="F25" s="436"/>
      <c r="G25" s="437"/>
      <c r="H25" s="437"/>
      <c r="I25" s="437"/>
      <c r="J25" s="437"/>
      <c r="L25" s="437"/>
      <c r="O25" s="657"/>
      <c r="P25" s="655"/>
      <c r="Q25" s="439"/>
      <c r="R25" s="439"/>
      <c r="S25" s="439"/>
      <c r="T25" s="439"/>
      <c r="U25" s="440"/>
    </row>
    <row r="26" spans="2:21" ht="12.75">
      <c r="B26" s="435"/>
      <c r="E26" s="649" t="s">
        <v>234</v>
      </c>
      <c r="F26" s="650">
        <f>SUBTOTAL(9,F9:F24)</f>
        <v>0</v>
      </c>
      <c r="G26" s="650">
        <f aca="true" t="shared" si="0" ref="G26:P26">SUBTOTAL(9,G9:G24)</f>
        <v>0</v>
      </c>
      <c r="H26" s="650">
        <f t="shared" si="0"/>
        <v>0</v>
      </c>
      <c r="I26" s="650">
        <f t="shared" si="0"/>
        <v>0</v>
      </c>
      <c r="J26" s="650">
        <f t="shared" si="0"/>
        <v>0</v>
      </c>
      <c r="K26" s="650">
        <f t="shared" si="0"/>
        <v>0</v>
      </c>
      <c r="L26" s="650">
        <f t="shared" si="0"/>
        <v>0</v>
      </c>
      <c r="M26" s="650">
        <f t="shared" si="0"/>
        <v>0</v>
      </c>
      <c r="N26" s="650">
        <f t="shared" si="0"/>
        <v>0</v>
      </c>
      <c r="O26" s="658">
        <f t="shared" si="0"/>
        <v>0</v>
      </c>
      <c r="P26" s="652">
        <f t="shared" si="0"/>
        <v>0</v>
      </c>
      <c r="Q26" s="666">
        <f>+P26-O26</f>
        <v>0</v>
      </c>
      <c r="R26" s="439"/>
      <c r="S26" s="439"/>
      <c r="T26" s="439"/>
      <c r="U26" s="440"/>
    </row>
    <row r="27" spans="2:21" ht="12.75">
      <c r="B27" s="435"/>
      <c r="E27" s="661"/>
      <c r="F27" s="662"/>
      <c r="G27" s="662"/>
      <c r="H27" s="662"/>
      <c r="I27" s="662"/>
      <c r="J27" s="662"/>
      <c r="K27" s="662"/>
      <c r="L27" s="662"/>
      <c r="M27" s="662"/>
      <c r="N27" s="662"/>
      <c r="O27" s="663"/>
      <c r="P27" s="664"/>
      <c r="Q27" s="439"/>
      <c r="R27" s="439"/>
      <c r="S27" s="439"/>
      <c r="T27" s="439"/>
      <c r="U27" s="440"/>
    </row>
    <row r="28" spans="2:21" ht="20.25" customHeight="1">
      <c r="B28" s="435"/>
      <c r="E28" s="661"/>
      <c r="F28" s="662"/>
      <c r="G28" s="662"/>
      <c r="H28" s="662"/>
      <c r="I28" s="662"/>
      <c r="J28" s="662"/>
      <c r="K28" s="662"/>
      <c r="L28" s="662"/>
      <c r="M28" s="662"/>
      <c r="N28" s="662"/>
      <c r="O28" s="680" t="s">
        <v>236</v>
      </c>
      <c r="P28" s="665" t="s">
        <v>235</v>
      </c>
      <c r="Q28" s="665" t="s">
        <v>71</v>
      </c>
      <c r="R28" s="439"/>
      <c r="S28" s="439"/>
      <c r="T28" s="439"/>
      <c r="U28" s="440"/>
    </row>
    <row r="29" spans="2:21" ht="12.75">
      <c r="B29" s="435"/>
      <c r="O29" s="659"/>
      <c r="P29" s="656"/>
      <c r="R29" s="439"/>
      <c r="S29" s="439"/>
      <c r="T29" s="439"/>
      <c r="U29" s="440"/>
    </row>
    <row r="30" spans="2:21" ht="12.75">
      <c r="B30" s="435"/>
      <c r="E30" s="651" t="s">
        <v>71</v>
      </c>
      <c r="F30" s="652">
        <f>SUM(F9:F24)</f>
        <v>0</v>
      </c>
      <c r="G30" s="652">
        <f aca="true" t="shared" si="1" ref="G30:P30">SUM(G9:G24)</f>
        <v>0</v>
      </c>
      <c r="H30" s="652">
        <f t="shared" si="1"/>
        <v>0</v>
      </c>
      <c r="I30" s="652">
        <f t="shared" si="1"/>
        <v>0</v>
      </c>
      <c r="J30" s="652">
        <f t="shared" si="1"/>
        <v>0</v>
      </c>
      <c r="K30" s="652">
        <f t="shared" si="1"/>
        <v>0</v>
      </c>
      <c r="L30" s="652">
        <f t="shared" si="1"/>
        <v>0</v>
      </c>
      <c r="M30" s="652">
        <f t="shared" si="1"/>
        <v>0</v>
      </c>
      <c r="N30" s="652">
        <f t="shared" si="1"/>
        <v>0</v>
      </c>
      <c r="O30" s="660">
        <f t="shared" si="1"/>
        <v>0</v>
      </c>
      <c r="P30" s="652">
        <f t="shared" si="1"/>
        <v>0</v>
      </c>
      <c r="Q30" s="666">
        <f>+P30-O30</f>
        <v>0</v>
      </c>
      <c r="R30" s="439"/>
      <c r="S30" s="439"/>
      <c r="T30" s="439"/>
      <c r="U30" s="440"/>
    </row>
    <row r="31" spans="2:21" ht="12.75">
      <c r="B31" s="435"/>
      <c r="F31" s="436"/>
      <c r="G31" s="437"/>
      <c r="H31" s="437"/>
      <c r="I31" s="437"/>
      <c r="J31" s="437"/>
      <c r="L31" s="437"/>
      <c r="O31" s="438"/>
      <c r="P31" s="437"/>
      <c r="Q31" s="439"/>
      <c r="R31" s="439"/>
      <c r="S31" s="439"/>
      <c r="T31" s="439"/>
      <c r="U31" s="440"/>
    </row>
    <row r="32" spans="2:21" ht="12.75">
      <c r="B32" s="435"/>
      <c r="F32" s="436"/>
      <c r="G32" s="437"/>
      <c r="H32" s="437"/>
      <c r="I32" s="437"/>
      <c r="J32" s="437"/>
      <c r="L32" s="437"/>
      <c r="O32" s="438"/>
      <c r="P32" s="437"/>
      <c r="Q32" s="439"/>
      <c r="R32" s="439"/>
      <c r="S32" s="439"/>
      <c r="T32" s="439"/>
      <c r="U32" s="440"/>
    </row>
    <row r="33" spans="2:21" ht="12.75">
      <c r="B33" s="435"/>
      <c r="F33" s="436"/>
      <c r="G33" s="437"/>
      <c r="H33" s="437"/>
      <c r="I33" s="437"/>
      <c r="J33" s="437"/>
      <c r="L33" s="437"/>
      <c r="O33" s="438"/>
      <c r="P33" s="437"/>
      <c r="Q33" s="439"/>
      <c r="R33" s="439"/>
      <c r="S33" s="439"/>
      <c r="T33" s="439"/>
      <c r="U33" s="440"/>
    </row>
    <row r="34" spans="2:21" ht="12.75">
      <c r="B34" s="435"/>
      <c r="F34" s="436"/>
      <c r="G34" s="437"/>
      <c r="H34" s="437"/>
      <c r="I34" s="437"/>
      <c r="J34" s="437"/>
      <c r="L34" s="437"/>
      <c r="O34" s="438"/>
      <c r="P34" s="437"/>
      <c r="Q34" s="439"/>
      <c r="R34" s="439"/>
      <c r="S34" s="439"/>
      <c r="T34" s="439"/>
      <c r="U34" s="440"/>
    </row>
    <row r="35" spans="2:21" ht="12.75">
      <c r="B35" s="435"/>
      <c r="F35" s="436"/>
      <c r="G35" s="437"/>
      <c r="H35" s="437"/>
      <c r="I35" s="437"/>
      <c r="J35" s="437"/>
      <c r="L35" s="437"/>
      <c r="O35" s="438"/>
      <c r="P35" s="437"/>
      <c r="Q35" s="439"/>
      <c r="R35" s="439"/>
      <c r="S35" s="439"/>
      <c r="T35" s="439"/>
      <c r="U35" s="440"/>
    </row>
    <row r="36" spans="2:21" ht="12.75">
      <c r="B36" s="435"/>
      <c r="F36" s="436"/>
      <c r="G36" s="437"/>
      <c r="H36" s="437"/>
      <c r="I36" s="437"/>
      <c r="J36" s="437"/>
      <c r="L36" s="437"/>
      <c r="O36" s="438"/>
      <c r="P36" s="437"/>
      <c r="Q36" s="439"/>
      <c r="R36" s="439"/>
      <c r="S36" s="439"/>
      <c r="T36" s="439"/>
      <c r="U36" s="440"/>
    </row>
    <row r="37" spans="2:21" ht="12.75">
      <c r="B37" s="435"/>
      <c r="F37" s="436"/>
      <c r="G37" s="437"/>
      <c r="H37" s="437"/>
      <c r="I37" s="437"/>
      <c r="J37" s="437"/>
      <c r="L37" s="437"/>
      <c r="O37" s="438"/>
      <c r="P37" s="437"/>
      <c r="Q37" s="439"/>
      <c r="R37" s="439"/>
      <c r="S37" s="439"/>
      <c r="T37" s="439"/>
      <c r="U37" s="440"/>
    </row>
    <row r="38" spans="2:21" ht="12.75">
      <c r="B38" s="435"/>
      <c r="F38" s="436"/>
      <c r="G38" s="437"/>
      <c r="H38" s="437"/>
      <c r="I38" s="437"/>
      <c r="J38" s="437"/>
      <c r="L38" s="437"/>
      <c r="O38" s="438"/>
      <c r="P38" s="437"/>
      <c r="Q38" s="439"/>
      <c r="R38" s="439"/>
      <c r="S38" s="439"/>
      <c r="T38" s="439"/>
      <c r="U38" s="440"/>
    </row>
    <row r="39" spans="2:21" ht="12.75">
      <c r="B39" s="435"/>
      <c r="F39" s="436"/>
      <c r="G39" s="437"/>
      <c r="H39" s="437"/>
      <c r="I39" s="437"/>
      <c r="J39" s="437"/>
      <c r="L39" s="437"/>
      <c r="O39" s="438"/>
      <c r="P39" s="437"/>
      <c r="Q39" s="439"/>
      <c r="R39" s="439"/>
      <c r="S39" s="439"/>
      <c r="T39" s="439"/>
      <c r="U39" s="440"/>
    </row>
    <row r="40" spans="2:21" ht="12.75">
      <c r="B40" s="435"/>
      <c r="F40" s="436"/>
      <c r="G40" s="437"/>
      <c r="H40" s="437"/>
      <c r="I40" s="437"/>
      <c r="J40" s="437"/>
      <c r="L40" s="437"/>
      <c r="O40" s="438"/>
      <c r="P40" s="437"/>
      <c r="Q40" s="439"/>
      <c r="R40" s="439"/>
      <c r="S40" s="439"/>
      <c r="T40" s="439"/>
      <c r="U40" s="440"/>
    </row>
    <row r="41" spans="2:21" ht="12.75">
      <c r="B41" s="435"/>
      <c r="F41" s="436"/>
      <c r="G41" s="437"/>
      <c r="H41" s="437"/>
      <c r="I41" s="437"/>
      <c r="J41" s="437"/>
      <c r="L41" s="437"/>
      <c r="O41" s="438"/>
      <c r="P41" s="437"/>
      <c r="Q41" s="439"/>
      <c r="R41" s="439"/>
      <c r="S41" s="439"/>
      <c r="T41" s="439"/>
      <c r="U41" s="440"/>
    </row>
    <row r="42" spans="2:21" ht="12.75">
      <c r="B42" s="435"/>
      <c r="F42" s="436"/>
      <c r="G42" s="437"/>
      <c r="H42" s="437"/>
      <c r="I42" s="437"/>
      <c r="J42" s="437"/>
      <c r="L42" s="437"/>
      <c r="O42" s="438"/>
      <c r="P42" s="437"/>
      <c r="Q42" s="439"/>
      <c r="R42" s="439"/>
      <c r="S42" s="439"/>
      <c r="T42" s="439"/>
      <c r="U42" s="440"/>
    </row>
    <row r="43" spans="2:21" ht="12.75">
      <c r="B43" s="435"/>
      <c r="F43" s="436"/>
      <c r="G43" s="437"/>
      <c r="H43" s="437"/>
      <c r="I43" s="437"/>
      <c r="J43" s="437"/>
      <c r="L43" s="437"/>
      <c r="O43" s="438"/>
      <c r="P43" s="437"/>
      <c r="Q43" s="439"/>
      <c r="R43" s="439"/>
      <c r="S43" s="439"/>
      <c r="T43" s="439"/>
      <c r="U43" s="440"/>
    </row>
    <row r="44" spans="2:21" ht="12.75">
      <c r="B44" s="435"/>
      <c r="F44" s="436"/>
      <c r="G44" s="437"/>
      <c r="H44" s="437"/>
      <c r="I44" s="437"/>
      <c r="J44" s="437"/>
      <c r="L44" s="437"/>
      <c r="O44" s="438"/>
      <c r="P44" s="437"/>
      <c r="Q44" s="439"/>
      <c r="R44" s="439"/>
      <c r="S44" s="439"/>
      <c r="T44" s="439"/>
      <c r="U44" s="440"/>
    </row>
    <row r="45" spans="2:21" ht="12.75">
      <c r="B45" s="435"/>
      <c r="F45" s="436"/>
      <c r="G45" s="437"/>
      <c r="H45" s="437"/>
      <c r="I45" s="437"/>
      <c r="J45" s="437"/>
      <c r="L45" s="437"/>
      <c r="O45" s="438"/>
      <c r="P45" s="437"/>
      <c r="Q45" s="439"/>
      <c r="R45" s="439"/>
      <c r="S45" s="439"/>
      <c r="T45" s="439"/>
      <c r="U45" s="440"/>
    </row>
    <row r="46" spans="2:21" ht="12.75">
      <c r="B46" s="435"/>
      <c r="F46" s="436"/>
      <c r="G46" s="437"/>
      <c r="H46" s="437"/>
      <c r="I46" s="437"/>
      <c r="J46" s="437"/>
      <c r="L46" s="437"/>
      <c r="O46" s="438"/>
      <c r="P46" s="437"/>
      <c r="Q46" s="439"/>
      <c r="R46" s="439"/>
      <c r="S46" s="439"/>
      <c r="T46" s="439"/>
      <c r="U46" s="440"/>
    </row>
    <row r="47" ht="12.75">
      <c r="B47" s="435"/>
    </row>
    <row r="48" ht="12.75">
      <c r="B48" s="435"/>
    </row>
    <row r="49" ht="12.75">
      <c r="B49" s="435"/>
    </row>
    <row r="50" ht="12.75">
      <c r="B50" s="435"/>
    </row>
    <row r="51" ht="12.75">
      <c r="B51" s="435"/>
    </row>
    <row r="52" ht="12.75">
      <c r="B52" s="435"/>
    </row>
    <row r="53" ht="12.75">
      <c r="B53" s="435"/>
    </row>
    <row r="54" ht="12.75">
      <c r="B54" s="435"/>
    </row>
    <row r="55" ht="12.75">
      <c r="B55" s="435"/>
    </row>
    <row r="56" ht="12.75">
      <c r="B56" s="435"/>
    </row>
    <row r="57" ht="12.75">
      <c r="B57" s="435"/>
    </row>
    <row r="58" ht="12.75">
      <c r="B58" s="435"/>
    </row>
    <row r="59" ht="12.75">
      <c r="B59" s="435"/>
    </row>
    <row r="60" ht="12.75">
      <c r="B60" s="435"/>
    </row>
    <row r="61" ht="12.75">
      <c r="B61" s="435"/>
    </row>
    <row r="62" ht="12.75">
      <c r="B62" s="435"/>
    </row>
    <row r="63" ht="12.75">
      <c r="B63" s="435"/>
    </row>
    <row r="64" ht="12.75">
      <c r="B64" s="435"/>
    </row>
    <row r="65" ht="12.75">
      <c r="B65" s="435"/>
    </row>
    <row r="66" ht="12.75">
      <c r="B66" s="435"/>
    </row>
    <row r="67" ht="12.75">
      <c r="B67" s="435"/>
    </row>
    <row r="68" ht="12.75">
      <c r="B68" s="435"/>
    </row>
    <row r="69" ht="12.75">
      <c r="B69" s="435"/>
    </row>
    <row r="70" ht="12.75">
      <c r="B70" s="435"/>
    </row>
    <row r="71" ht="12.75">
      <c r="B71" s="435"/>
    </row>
    <row r="72" ht="12.75">
      <c r="B72" s="435"/>
    </row>
    <row r="73" ht="12.75">
      <c r="B73" s="435"/>
    </row>
    <row r="74" ht="12.75">
      <c r="B74" s="435"/>
    </row>
    <row r="75" ht="12.75">
      <c r="B75" s="435"/>
    </row>
    <row r="76" ht="12.75">
      <c r="B76" s="435"/>
    </row>
    <row r="77" ht="12.75">
      <c r="B77" s="435"/>
    </row>
    <row r="78" ht="12.75">
      <c r="B78" s="435"/>
    </row>
    <row r="79" ht="12.75">
      <c r="B79" s="435"/>
    </row>
    <row r="80" ht="12.75">
      <c r="B80" s="435"/>
    </row>
    <row r="81" ht="12.75">
      <c r="B81" s="435"/>
    </row>
  </sheetData>
  <sheetProtection password="CC7E" sheet="1"/>
  <autoFilter ref="B8:U24"/>
  <hyperlinks>
    <hyperlink ref="B9" location="WP1!A1" display="WP1!A1"/>
    <hyperlink ref="B10" location="WP2!A1" display="WP2!A1"/>
    <hyperlink ref="B11" location="WP3!A1" display="WP3!A1"/>
    <hyperlink ref="B12" location="WP4!A1" display="WP4!A1"/>
    <hyperlink ref="B13" location="WP5!A1" display="WP5!A1"/>
    <hyperlink ref="B14" location="WP6!A1" display="WP6!A1"/>
    <hyperlink ref="B15" location="WP5!A1" display="WP5!A1"/>
    <hyperlink ref="B17" location="WP5!A1" display="WP5!A1"/>
    <hyperlink ref="B19" location="WP5!A1" display="WP5!A1"/>
    <hyperlink ref="B21" location="WP5!A1" display="WP5!A1"/>
    <hyperlink ref="B23" location="WP5!A1" display="WP5!A1"/>
    <hyperlink ref="B16" location="WP6!A1" display="WP6!A1"/>
    <hyperlink ref="B18" location="WP6!A1" display="WP6!A1"/>
    <hyperlink ref="B20" location="WP6!A1" display="WP6!A1"/>
    <hyperlink ref="B22" location="WP6!A1" display="WP6!A1"/>
    <hyperlink ref="B24" location="WP6!A1" display="WP6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1" sqref="R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7"/>
  <sheetViews>
    <sheetView showGridLines="0" zoomScale="90" zoomScaleNormal="90" zoomScalePageLayoutView="0" workbookViewId="0" topLeftCell="A1">
      <selection activeCell="F56" sqref="F56"/>
    </sheetView>
  </sheetViews>
  <sheetFormatPr defaultColWidth="9.140625" defaultRowHeight="12.75"/>
  <cols>
    <col min="1" max="1" width="4.28125" style="34" customWidth="1"/>
    <col min="2" max="2" width="21.421875" style="34" customWidth="1"/>
    <col min="3" max="3" width="25.57421875" style="34" customWidth="1"/>
    <col min="4" max="4" width="15.28125" style="34" customWidth="1"/>
    <col min="5" max="5" width="15.7109375" style="34" customWidth="1"/>
    <col min="6" max="6" width="16.57421875" style="34" customWidth="1"/>
    <col min="7" max="7" width="19.57421875" style="34" customWidth="1"/>
    <col min="8" max="8" width="13.140625" style="34" customWidth="1"/>
    <col min="9" max="9" width="15.7109375" style="34" customWidth="1"/>
    <col min="10" max="10" width="15.00390625" style="34" customWidth="1"/>
    <col min="11" max="16384" width="9.140625" style="34" customWidth="1"/>
  </cols>
  <sheetData>
    <row r="1" ht="16.5" customHeight="1" thickBot="1"/>
    <row r="2" spans="5:7" ht="20.25" customHeight="1" thickBot="1" thickTop="1">
      <c r="E2" s="631" t="s">
        <v>140</v>
      </c>
      <c r="F2" s="63"/>
      <c r="G2" s="630" t="s">
        <v>233</v>
      </c>
    </row>
    <row r="3" ht="16.5" customHeight="1" thickBot="1" thickTop="1"/>
    <row r="4" spans="2:10" ht="15">
      <c r="B4" s="366" t="s">
        <v>0</v>
      </c>
      <c r="C4" s="367"/>
      <c r="D4" s="368" t="s">
        <v>1</v>
      </c>
      <c r="E4" s="369" t="s">
        <v>57</v>
      </c>
      <c r="F4" s="368" t="s">
        <v>2</v>
      </c>
      <c r="G4" s="369">
        <v>1</v>
      </c>
      <c r="H4" s="370"/>
      <c r="I4" s="371" t="s">
        <v>39</v>
      </c>
      <c r="J4" s="372">
        <v>1</v>
      </c>
    </row>
    <row r="5" spans="2:10" ht="12.75" customHeight="1">
      <c r="B5" s="350" t="s">
        <v>50</v>
      </c>
      <c r="C5" s="63"/>
      <c r="D5" s="35"/>
      <c r="E5" s="44"/>
      <c r="F5" s="37" t="s">
        <v>51</v>
      </c>
      <c r="G5" s="705"/>
      <c r="H5" s="706"/>
      <c r="I5" s="706"/>
      <c r="J5" s="707"/>
    </row>
    <row r="6" spans="2:10" ht="12.75">
      <c r="B6" s="373" t="s">
        <v>47</v>
      </c>
      <c r="C6" s="407"/>
      <c r="D6" s="38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53" t="s">
        <v>4</v>
      </c>
      <c r="C7" s="278"/>
      <c r="D7" s="41" t="s">
        <v>41</v>
      </c>
      <c r="E7" s="669"/>
      <c r="F7" s="42" t="s">
        <v>5</v>
      </c>
      <c r="G7" s="711"/>
      <c r="H7" s="712"/>
      <c r="I7" s="712"/>
      <c r="J7" s="713"/>
    </row>
    <row r="8" spans="2:10" ht="12.75">
      <c r="B8" s="374"/>
      <c r="C8" s="43"/>
      <c r="D8" s="44"/>
      <c r="E8" s="45" t="s">
        <v>6</v>
      </c>
      <c r="F8" s="35"/>
      <c r="G8" s="36"/>
      <c r="H8" s="35"/>
      <c r="I8" s="35"/>
      <c r="J8" s="273"/>
    </row>
    <row r="9" spans="2:10" ht="18" customHeight="1">
      <c r="B9" s="375"/>
      <c r="C9" s="46"/>
      <c r="D9" s="47"/>
      <c r="E9" s="714"/>
      <c r="F9" s="715"/>
      <c r="G9" s="715"/>
      <c r="H9" s="715"/>
      <c r="I9" s="715"/>
      <c r="J9" s="716"/>
    </row>
    <row r="10" spans="2:10" ht="12.75">
      <c r="B10" s="375"/>
      <c r="C10" s="46"/>
      <c r="D10" s="47"/>
      <c r="E10" s="717"/>
      <c r="F10" s="718"/>
      <c r="G10" s="718"/>
      <c r="H10" s="718"/>
      <c r="I10" s="718"/>
      <c r="J10" s="719"/>
    </row>
    <row r="11" spans="2:13" ht="15.75">
      <c r="B11" s="353"/>
      <c r="C11" s="41"/>
      <c r="D11" s="48"/>
      <c r="E11" s="221" t="s">
        <v>116</v>
      </c>
      <c r="F11" s="411" t="s">
        <v>113</v>
      </c>
      <c r="G11" s="48"/>
      <c r="H11" s="41"/>
      <c r="I11" s="41"/>
      <c r="J11" s="376"/>
      <c r="M11" s="406"/>
    </row>
    <row r="12" spans="2:10" ht="12.75">
      <c r="B12" s="377" t="s">
        <v>7</v>
      </c>
      <c r="C12" s="49"/>
      <c r="D12" s="50"/>
      <c r="E12" s="51" t="s">
        <v>89</v>
      </c>
      <c r="F12" s="51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78" t="s">
        <v>9</v>
      </c>
      <c r="C13" s="53"/>
      <c r="D13" s="54"/>
      <c r="E13" s="55" t="s">
        <v>10</v>
      </c>
      <c r="F13" s="55" t="s">
        <v>205</v>
      </c>
      <c r="G13" s="162" t="s">
        <v>48</v>
      </c>
      <c r="H13" s="57" t="s">
        <v>88</v>
      </c>
      <c r="I13" s="57" t="s">
        <v>48</v>
      </c>
      <c r="J13" s="379" t="s">
        <v>48</v>
      </c>
    </row>
    <row r="14" spans="2:10" ht="13.5" customHeight="1">
      <c r="B14" s="708"/>
      <c r="C14" s="709"/>
      <c r="D14" s="58"/>
      <c r="E14" s="506"/>
      <c r="F14" s="586"/>
      <c r="G14" s="59">
        <f aca="true" t="shared" si="0" ref="G14:G19">+E14*F14</f>
        <v>0</v>
      </c>
      <c r="H14" s="306"/>
      <c r="I14" s="60">
        <f aca="true" t="shared" si="1" ref="I14:I19">+H14*F14</f>
        <v>0</v>
      </c>
      <c r="J14" s="347">
        <f>+G14-I14</f>
        <v>0</v>
      </c>
    </row>
    <row r="15" spans="2:10" ht="13.5" customHeight="1">
      <c r="B15" s="708"/>
      <c r="C15" s="709"/>
      <c r="D15" s="58"/>
      <c r="E15" s="506"/>
      <c r="F15" s="586"/>
      <c r="G15" s="59">
        <f t="shared" si="0"/>
        <v>0</v>
      </c>
      <c r="H15" s="306"/>
      <c r="I15" s="60">
        <f t="shared" si="1"/>
        <v>0</v>
      </c>
      <c r="J15" s="347">
        <f aca="true" t="shared" si="2" ref="J15:J27">+G15-I15</f>
        <v>0</v>
      </c>
    </row>
    <row r="16" spans="2:10" ht="12.75">
      <c r="B16" s="708"/>
      <c r="C16" s="709"/>
      <c r="D16" s="58"/>
      <c r="E16" s="506"/>
      <c r="F16" s="586"/>
      <c r="G16" s="59">
        <f t="shared" si="0"/>
        <v>0</v>
      </c>
      <c r="H16" s="306"/>
      <c r="I16" s="60">
        <f t="shared" si="1"/>
        <v>0</v>
      </c>
      <c r="J16" s="347">
        <f t="shared" si="2"/>
        <v>0</v>
      </c>
    </row>
    <row r="17" spans="2:12" ht="12.75">
      <c r="B17" s="710"/>
      <c r="C17" s="709"/>
      <c r="D17" s="58"/>
      <c r="E17" s="506"/>
      <c r="F17" s="395"/>
      <c r="G17" s="59">
        <f t="shared" si="0"/>
        <v>0</v>
      </c>
      <c r="H17" s="306"/>
      <c r="I17" s="60">
        <f t="shared" si="1"/>
        <v>0</v>
      </c>
      <c r="J17" s="347">
        <f t="shared" si="2"/>
        <v>0</v>
      </c>
      <c r="L17" s="34" t="s">
        <v>55</v>
      </c>
    </row>
    <row r="18" spans="2:10" ht="12.75">
      <c r="B18" s="710"/>
      <c r="C18" s="709"/>
      <c r="D18" s="58"/>
      <c r="E18" s="506"/>
      <c r="F18" s="395"/>
      <c r="G18" s="59">
        <f t="shared" si="0"/>
        <v>0</v>
      </c>
      <c r="H18" s="306"/>
      <c r="I18" s="60">
        <f t="shared" si="1"/>
        <v>0</v>
      </c>
      <c r="J18" s="347">
        <f t="shared" si="2"/>
        <v>0</v>
      </c>
    </row>
    <row r="19" spans="2:10" ht="12.75">
      <c r="B19" s="710"/>
      <c r="C19" s="709"/>
      <c r="D19" s="58"/>
      <c r="E19" s="506"/>
      <c r="F19" s="395"/>
      <c r="G19" s="59">
        <f t="shared" si="0"/>
        <v>0</v>
      </c>
      <c r="H19" s="306"/>
      <c r="I19" s="60">
        <f t="shared" si="1"/>
        <v>0</v>
      </c>
      <c r="J19" s="347">
        <f t="shared" si="2"/>
        <v>0</v>
      </c>
    </row>
    <row r="20" spans="2:12" ht="12.75">
      <c r="B20" s="710"/>
      <c r="C20" s="709"/>
      <c r="D20" s="58"/>
      <c r="E20" s="506"/>
      <c r="F20" s="395"/>
      <c r="G20" s="59">
        <f aca="true" t="shared" si="3" ref="G20:G28">+E20*F20</f>
        <v>0</v>
      </c>
      <c r="H20" s="306"/>
      <c r="I20" s="60">
        <f aca="true" t="shared" si="4" ref="I20:I27">+H20*F20</f>
        <v>0</v>
      </c>
      <c r="J20" s="347">
        <f t="shared" si="2"/>
        <v>0</v>
      </c>
      <c r="L20" s="34" t="s">
        <v>55</v>
      </c>
    </row>
    <row r="21" spans="2:10" ht="12.75">
      <c r="B21" s="710"/>
      <c r="C21" s="709"/>
      <c r="D21" s="58"/>
      <c r="E21" s="506"/>
      <c r="F21" s="395"/>
      <c r="G21" s="59">
        <f t="shared" si="3"/>
        <v>0</v>
      </c>
      <c r="H21" s="306"/>
      <c r="I21" s="60">
        <f t="shared" si="4"/>
        <v>0</v>
      </c>
      <c r="J21" s="347">
        <f t="shared" si="2"/>
        <v>0</v>
      </c>
    </row>
    <row r="22" spans="2:10" ht="12.75">
      <c r="B22" s="710"/>
      <c r="C22" s="709"/>
      <c r="D22" s="58"/>
      <c r="E22" s="506"/>
      <c r="F22" s="395"/>
      <c r="G22" s="59">
        <f t="shared" si="3"/>
        <v>0</v>
      </c>
      <c r="H22" s="306"/>
      <c r="I22" s="60">
        <f t="shared" si="4"/>
        <v>0</v>
      </c>
      <c r="J22" s="347">
        <f t="shared" si="2"/>
        <v>0</v>
      </c>
    </row>
    <row r="23" spans="2:10" ht="12.75">
      <c r="B23" s="710"/>
      <c r="C23" s="709"/>
      <c r="D23" s="58"/>
      <c r="E23" s="506"/>
      <c r="F23" s="395"/>
      <c r="G23" s="59">
        <f t="shared" si="3"/>
        <v>0</v>
      </c>
      <c r="H23" s="306"/>
      <c r="I23" s="60">
        <f t="shared" si="4"/>
        <v>0</v>
      </c>
      <c r="J23" s="347">
        <f t="shared" si="2"/>
        <v>0</v>
      </c>
    </row>
    <row r="24" spans="2:10" ht="12.75">
      <c r="B24" s="710"/>
      <c r="C24" s="709"/>
      <c r="D24" s="58"/>
      <c r="E24" s="506"/>
      <c r="F24" s="395"/>
      <c r="G24" s="59">
        <f t="shared" si="3"/>
        <v>0</v>
      </c>
      <c r="H24" s="306"/>
      <c r="I24" s="60">
        <f t="shared" si="4"/>
        <v>0</v>
      </c>
      <c r="J24" s="347">
        <f t="shared" si="2"/>
        <v>0</v>
      </c>
    </row>
    <row r="25" spans="2:10" ht="12.75">
      <c r="B25" s="710"/>
      <c r="C25" s="709"/>
      <c r="D25" s="58"/>
      <c r="E25" s="506"/>
      <c r="F25" s="395"/>
      <c r="G25" s="59">
        <f t="shared" si="3"/>
        <v>0</v>
      </c>
      <c r="H25" s="306"/>
      <c r="I25" s="60">
        <f t="shared" si="4"/>
        <v>0</v>
      </c>
      <c r="J25" s="347">
        <f t="shared" si="2"/>
        <v>0</v>
      </c>
    </row>
    <row r="26" spans="2:10" ht="12.75">
      <c r="B26" s="710"/>
      <c r="C26" s="709"/>
      <c r="D26" s="58"/>
      <c r="E26" s="506"/>
      <c r="F26" s="395"/>
      <c r="G26" s="59">
        <f t="shared" si="3"/>
        <v>0</v>
      </c>
      <c r="H26" s="306"/>
      <c r="I26" s="60">
        <f t="shared" si="4"/>
        <v>0</v>
      </c>
      <c r="J26" s="347">
        <f t="shared" si="2"/>
        <v>0</v>
      </c>
    </row>
    <row r="27" spans="2:10" ht="12.75">
      <c r="B27" s="710"/>
      <c r="C27" s="709"/>
      <c r="D27" s="58"/>
      <c r="E27" s="506"/>
      <c r="F27" s="395"/>
      <c r="G27" s="59">
        <f t="shared" si="3"/>
        <v>0</v>
      </c>
      <c r="H27" s="306"/>
      <c r="I27" s="60">
        <f t="shared" si="4"/>
        <v>0</v>
      </c>
      <c r="J27" s="347">
        <f t="shared" si="2"/>
        <v>0</v>
      </c>
    </row>
    <row r="28" spans="2:10" ht="15" customHeight="1">
      <c r="B28" s="703"/>
      <c r="C28" s="704"/>
      <c r="D28" s="46"/>
      <c r="E28" s="506"/>
      <c r="F28" s="395"/>
      <c r="G28" s="59">
        <f t="shared" si="3"/>
        <v>0</v>
      </c>
      <c r="H28" s="306"/>
      <c r="I28" s="60">
        <f>+H28*F28</f>
        <v>0</v>
      </c>
      <c r="J28" s="347">
        <f>+G28-I28</f>
        <v>0</v>
      </c>
    </row>
    <row r="29" spans="2:10" ht="12.75">
      <c r="B29" s="380" t="s">
        <v>11</v>
      </c>
      <c r="C29" s="61"/>
      <c r="D29" s="61"/>
      <c r="E29" s="409">
        <f>SUM(E14:E28)</f>
        <v>0</v>
      </c>
      <c r="F29" s="62"/>
      <c r="G29" s="408">
        <f>SUM(G14:G28)</f>
        <v>0</v>
      </c>
      <c r="H29" s="470">
        <f>SUM(H14:H28)</f>
        <v>0</v>
      </c>
      <c r="I29" s="470">
        <f>SUM(I14:I28)</f>
        <v>0</v>
      </c>
      <c r="J29" s="503">
        <f>SUM(J14:J28)</f>
        <v>0</v>
      </c>
    </row>
    <row r="30" spans="2:10" ht="12.75">
      <c r="B30" s="377" t="s">
        <v>195</v>
      </c>
      <c r="C30" s="49"/>
      <c r="D30" s="63" t="s">
        <v>13</v>
      </c>
      <c r="E30" s="64" t="s">
        <v>14</v>
      </c>
      <c r="F30" s="65" t="s">
        <v>15</v>
      </c>
      <c r="G30" s="65"/>
      <c r="H30" s="66" t="s">
        <v>202</v>
      </c>
      <c r="I30" s="67"/>
      <c r="J30" s="352"/>
    </row>
    <row r="31" spans="2:10" ht="12.75">
      <c r="B31" s="720"/>
      <c r="C31" s="721"/>
      <c r="D31" s="504"/>
      <c r="E31" s="25"/>
      <c r="F31" s="505"/>
      <c r="G31" s="68">
        <f aca="true" t="shared" si="5" ref="G31:G36">+E31*F31</f>
        <v>0</v>
      </c>
      <c r="H31" s="306"/>
      <c r="I31" s="69">
        <f aca="true" t="shared" si="6" ref="I31:I36">+H31*F31</f>
        <v>0</v>
      </c>
      <c r="J31" s="347">
        <f aca="true" t="shared" si="7" ref="J31:J36">+G31-I31</f>
        <v>0</v>
      </c>
    </row>
    <row r="32" spans="2:10" ht="12.75">
      <c r="B32" s="720"/>
      <c r="C32" s="721"/>
      <c r="D32" s="504"/>
      <c r="E32" s="25"/>
      <c r="F32" s="505"/>
      <c r="G32" s="68">
        <f t="shared" si="5"/>
        <v>0</v>
      </c>
      <c r="H32" s="306"/>
      <c r="I32" s="69">
        <f t="shared" si="6"/>
        <v>0</v>
      </c>
      <c r="J32" s="347">
        <f t="shared" si="7"/>
        <v>0</v>
      </c>
    </row>
    <row r="33" spans="2:10" ht="12.75">
      <c r="B33" s="720"/>
      <c r="C33" s="721"/>
      <c r="D33" s="504"/>
      <c r="E33" s="25"/>
      <c r="F33" s="505"/>
      <c r="G33" s="68">
        <f>+E33*F33</f>
        <v>0</v>
      </c>
      <c r="H33" s="306"/>
      <c r="I33" s="69">
        <f t="shared" si="6"/>
        <v>0</v>
      </c>
      <c r="J33" s="347">
        <f t="shared" si="7"/>
        <v>0</v>
      </c>
    </row>
    <row r="34" spans="2:10" ht="12.75">
      <c r="B34" s="720"/>
      <c r="C34" s="721"/>
      <c r="D34" s="504"/>
      <c r="E34" s="25"/>
      <c r="F34" s="505"/>
      <c r="G34" s="68">
        <f t="shared" si="5"/>
        <v>0</v>
      </c>
      <c r="H34" s="306"/>
      <c r="I34" s="69">
        <f t="shared" si="6"/>
        <v>0</v>
      </c>
      <c r="J34" s="347">
        <f t="shared" si="7"/>
        <v>0</v>
      </c>
    </row>
    <row r="35" spans="2:10" ht="12.75">
      <c r="B35" s="720"/>
      <c r="C35" s="721"/>
      <c r="D35" s="504"/>
      <c r="E35" s="25"/>
      <c r="F35" s="505"/>
      <c r="G35" s="68">
        <f t="shared" si="5"/>
        <v>0</v>
      </c>
      <c r="H35" s="306"/>
      <c r="I35" s="69">
        <f t="shared" si="6"/>
        <v>0</v>
      </c>
      <c r="J35" s="347">
        <f t="shared" si="7"/>
        <v>0</v>
      </c>
    </row>
    <row r="36" spans="2:10" ht="12.75">
      <c r="B36" s="720"/>
      <c r="C36" s="721"/>
      <c r="D36" s="504"/>
      <c r="E36" s="25"/>
      <c r="F36" s="505"/>
      <c r="G36" s="68">
        <f t="shared" si="5"/>
        <v>0</v>
      </c>
      <c r="H36" s="307"/>
      <c r="I36" s="69">
        <f t="shared" si="6"/>
        <v>0</v>
      </c>
      <c r="J36" s="347">
        <f t="shared" si="7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81" t="s">
        <v>42</v>
      </c>
      <c r="C38" s="43"/>
      <c r="D38" s="62"/>
      <c r="E38" s="62"/>
      <c r="F38" s="62"/>
      <c r="G38" s="72">
        <f>SUM(G31:G37)</f>
        <v>0</v>
      </c>
      <c r="H38" s="73">
        <f>SUM(H31:H37)</f>
        <v>0</v>
      </c>
      <c r="I38" s="74">
        <f>SUM(I31:I37)</f>
        <v>0</v>
      </c>
      <c r="J38" s="382">
        <f>SUM(J31:J37)</f>
        <v>0</v>
      </c>
    </row>
    <row r="39" spans="2:10" ht="12.75">
      <c r="B39" s="377" t="s">
        <v>16</v>
      </c>
      <c r="C39" s="50"/>
      <c r="D39" s="75" t="s">
        <v>17</v>
      </c>
      <c r="E39" s="76" t="s">
        <v>193</v>
      </c>
      <c r="F39" s="77" t="s">
        <v>19</v>
      </c>
      <c r="G39" s="78"/>
      <c r="H39" s="79"/>
      <c r="I39" s="67"/>
      <c r="J39" s="352"/>
    </row>
    <row r="40" spans="2:10" ht="12.75">
      <c r="B40" s="350" t="s">
        <v>20</v>
      </c>
      <c r="C40" s="36"/>
      <c r="D40" s="26"/>
      <c r="E40" s="604"/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 aca="true" t="shared" si="8" ref="J40:J51">+G40-I40</f>
        <v>0</v>
      </c>
    </row>
    <row r="41" spans="2:10" ht="12.75">
      <c r="B41" s="351" t="s">
        <v>21</v>
      </c>
      <c r="C41" s="81"/>
      <c r="D41" s="26"/>
      <c r="E41" s="604"/>
      <c r="F41" s="677">
        <f>+D41*E41</f>
        <v>0</v>
      </c>
      <c r="G41" s="68">
        <f>+D41+F41</f>
        <v>0</v>
      </c>
      <c r="H41" s="306"/>
      <c r="I41" s="60">
        <f aca="true" t="shared" si="9" ref="I41:I51">+(H41*E41)+H41</f>
        <v>0</v>
      </c>
      <c r="J41" s="347">
        <f t="shared" si="8"/>
        <v>0</v>
      </c>
    </row>
    <row r="42" spans="2:10" ht="12.75">
      <c r="B42" s="351" t="s">
        <v>22</v>
      </c>
      <c r="C42" s="81"/>
      <c r="D42" s="26"/>
      <c r="E42" s="604"/>
      <c r="F42" s="677">
        <f>+D42*E42</f>
        <v>0</v>
      </c>
      <c r="G42" s="68">
        <f>+D42+F42</f>
        <v>0</v>
      </c>
      <c r="H42" s="306"/>
      <c r="I42" s="60">
        <f t="shared" si="9"/>
        <v>0</v>
      </c>
      <c r="J42" s="347">
        <f t="shared" si="8"/>
        <v>0</v>
      </c>
    </row>
    <row r="43" spans="2:10" ht="12.75">
      <c r="B43" s="351" t="s">
        <v>23</v>
      </c>
      <c r="C43" s="81"/>
      <c r="D43" s="26"/>
      <c r="E43" s="604"/>
      <c r="F43" s="677">
        <f>+D43*E43</f>
        <v>0</v>
      </c>
      <c r="G43" s="68">
        <f>+D43+F43</f>
        <v>0</v>
      </c>
      <c r="H43" s="306"/>
      <c r="I43" s="60">
        <f t="shared" si="9"/>
        <v>0</v>
      </c>
      <c r="J43" s="347">
        <f t="shared" si="8"/>
        <v>0</v>
      </c>
    </row>
    <row r="44" spans="2:10" ht="12.75">
      <c r="B44" s="351" t="s">
        <v>24</v>
      </c>
      <c r="C44" s="81"/>
      <c r="D44" s="82"/>
      <c r="E44" s="605"/>
      <c r="F44" s="678"/>
      <c r="G44" s="82"/>
      <c r="H44" s="83"/>
      <c r="I44" s="84"/>
      <c r="J44" s="352"/>
    </row>
    <row r="45" spans="2:10" ht="12.75">
      <c r="B45" s="351" t="s">
        <v>25</v>
      </c>
      <c r="C45" s="81"/>
      <c r="D45" s="26"/>
      <c r="E45" s="604"/>
      <c r="F45" s="677">
        <f aca="true" t="shared" si="10" ref="F45:F51">+D45*E45</f>
        <v>0</v>
      </c>
      <c r="G45" s="68">
        <f aca="true" t="shared" si="11" ref="G45:G51">+D45+F45</f>
        <v>0</v>
      </c>
      <c r="H45" s="306"/>
      <c r="I45" s="60">
        <f t="shared" si="9"/>
        <v>0</v>
      </c>
      <c r="J45" s="347">
        <f t="shared" si="8"/>
        <v>0</v>
      </c>
    </row>
    <row r="46" spans="2:10" ht="12.75">
      <c r="B46" s="351" t="s">
        <v>26</v>
      </c>
      <c r="C46" s="81"/>
      <c r="D46" s="26"/>
      <c r="E46" s="604"/>
      <c r="F46" s="677">
        <f t="shared" si="10"/>
        <v>0</v>
      </c>
      <c r="G46" s="68">
        <f t="shared" si="11"/>
        <v>0</v>
      </c>
      <c r="H46" s="306"/>
      <c r="I46" s="60">
        <f t="shared" si="9"/>
        <v>0</v>
      </c>
      <c r="J46" s="347">
        <f t="shared" si="8"/>
        <v>0</v>
      </c>
    </row>
    <row r="47" spans="2:10" ht="12.75">
      <c r="B47" s="351" t="s">
        <v>27</v>
      </c>
      <c r="C47" s="81"/>
      <c r="D47" s="26"/>
      <c r="E47" s="604"/>
      <c r="F47" s="677">
        <f t="shared" si="10"/>
        <v>0</v>
      </c>
      <c r="G47" s="68">
        <f t="shared" si="11"/>
        <v>0</v>
      </c>
      <c r="H47" s="306"/>
      <c r="I47" s="60">
        <f t="shared" si="9"/>
        <v>0</v>
      </c>
      <c r="J47" s="347">
        <f t="shared" si="8"/>
        <v>0</v>
      </c>
    </row>
    <row r="48" spans="2:10" ht="12.75">
      <c r="B48" s="351" t="s">
        <v>28</v>
      </c>
      <c r="C48" s="81"/>
      <c r="D48" s="26"/>
      <c r="E48" s="604"/>
      <c r="F48" s="677">
        <f t="shared" si="10"/>
        <v>0</v>
      </c>
      <c r="G48" s="68">
        <f t="shared" si="11"/>
        <v>0</v>
      </c>
      <c r="H48" s="306"/>
      <c r="I48" s="60">
        <f t="shared" si="9"/>
        <v>0</v>
      </c>
      <c r="J48" s="347">
        <f t="shared" si="8"/>
        <v>0</v>
      </c>
    </row>
    <row r="49" spans="2:10" ht="12.75">
      <c r="B49" s="351" t="s">
        <v>29</v>
      </c>
      <c r="C49" s="81"/>
      <c r="D49" s="26"/>
      <c r="E49" s="604"/>
      <c r="F49" s="677">
        <f t="shared" si="10"/>
        <v>0</v>
      </c>
      <c r="G49" s="68">
        <f t="shared" si="11"/>
        <v>0</v>
      </c>
      <c r="H49" s="306"/>
      <c r="I49" s="60">
        <f t="shared" si="9"/>
        <v>0</v>
      </c>
      <c r="J49" s="347">
        <f t="shared" si="8"/>
        <v>0</v>
      </c>
    </row>
    <row r="50" spans="2:10" ht="12.75">
      <c r="B50" s="351" t="s">
        <v>30</v>
      </c>
      <c r="C50" s="81"/>
      <c r="D50" s="26"/>
      <c r="E50" s="604"/>
      <c r="F50" s="677">
        <f t="shared" si="10"/>
        <v>0</v>
      </c>
      <c r="G50" s="68">
        <f t="shared" si="11"/>
        <v>0</v>
      </c>
      <c r="H50" s="306"/>
      <c r="I50" s="60">
        <f t="shared" si="9"/>
        <v>0</v>
      </c>
      <c r="J50" s="347">
        <f t="shared" si="8"/>
        <v>0</v>
      </c>
    </row>
    <row r="51" spans="2:10" ht="12.75">
      <c r="B51" s="353" t="s">
        <v>31</v>
      </c>
      <c r="C51" s="48"/>
      <c r="D51" s="26"/>
      <c r="E51" s="604"/>
      <c r="F51" s="677">
        <f t="shared" si="10"/>
        <v>0</v>
      </c>
      <c r="G51" s="68">
        <f t="shared" si="11"/>
        <v>0</v>
      </c>
      <c r="H51" s="306"/>
      <c r="I51" s="60">
        <f t="shared" si="9"/>
        <v>0</v>
      </c>
      <c r="J51" s="347">
        <f t="shared" si="8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96" t="s">
        <v>55</v>
      </c>
      <c r="I53" s="87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323"/>
      <c r="G55" s="147">
        <f>+D55*F55</f>
        <v>0</v>
      </c>
      <c r="H55" s="96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96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96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96"/>
      <c r="I58" s="94"/>
      <c r="J58" s="358">
        <f>+G58-I58</f>
        <v>0</v>
      </c>
    </row>
    <row r="59" spans="2:10" ht="12.75">
      <c r="B59" s="383" t="s">
        <v>44</v>
      </c>
      <c r="C59" s="49"/>
      <c r="D59" s="49"/>
      <c r="E59" s="49"/>
      <c r="F59" s="50"/>
      <c r="G59" s="86">
        <f>+G53+G55+G56+G57</f>
        <v>0</v>
      </c>
      <c r="H59" s="96"/>
      <c r="I59" s="87">
        <f>+I53+I55+I56+I57</f>
        <v>0</v>
      </c>
      <c r="J59" s="355">
        <f>+J53+J55+J56+J57</f>
        <v>0</v>
      </c>
    </row>
    <row r="60" spans="2:10" ht="12.75">
      <c r="B60" s="527">
        <v>9</v>
      </c>
      <c r="C60" s="49"/>
      <c r="D60" s="49"/>
      <c r="E60" s="53"/>
      <c r="F60" s="99"/>
      <c r="G60" s="65">
        <f>+G63*F60</f>
        <v>0</v>
      </c>
      <c r="H60" s="96"/>
      <c r="I60" s="100"/>
      <c r="J60" s="384"/>
    </row>
    <row r="61" spans="2:10" ht="12.75">
      <c r="B61" s="383" t="s">
        <v>45</v>
      </c>
      <c r="C61" s="49"/>
      <c r="D61" s="49"/>
      <c r="E61" s="53"/>
      <c r="F61" s="54"/>
      <c r="G61" s="101">
        <f>+G59+G60</f>
        <v>0</v>
      </c>
      <c r="H61" s="96"/>
      <c r="I61" s="102">
        <f>+I59+I60</f>
        <v>0</v>
      </c>
      <c r="J61" s="385">
        <f>+J59+J60</f>
        <v>0</v>
      </c>
    </row>
    <row r="62" spans="2:10" ht="12.75">
      <c r="B62" s="196" t="s">
        <v>191</v>
      </c>
      <c r="C62" s="49"/>
      <c r="D62" s="49"/>
      <c r="E62" s="53"/>
      <c r="F62" s="103"/>
      <c r="G62" s="101"/>
      <c r="H62" s="96"/>
      <c r="I62" s="441"/>
      <c r="J62" s="385"/>
    </row>
    <row r="63" spans="2:10" ht="12.75">
      <c r="B63" s="386">
        <v>12</v>
      </c>
      <c r="C63" s="49"/>
      <c r="D63" s="49"/>
      <c r="E63" s="49"/>
      <c r="F63" s="50"/>
      <c r="G63" s="65">
        <v>0</v>
      </c>
      <c r="H63" s="96"/>
      <c r="I63" s="100"/>
      <c r="J63" s="384"/>
    </row>
    <row r="64" spans="2:10" ht="12.75">
      <c r="B64" s="387">
        <v>13</v>
      </c>
      <c r="C64" s="41"/>
      <c r="D64" s="41"/>
      <c r="E64" s="104"/>
      <c r="F64" s="104"/>
      <c r="G64" s="65">
        <f>+E64*F64</f>
        <v>0</v>
      </c>
      <c r="H64" s="96"/>
      <c r="I64" s="100"/>
      <c r="J64" s="384"/>
    </row>
    <row r="65" spans="2:10" ht="12.75">
      <c r="B65" s="383" t="s">
        <v>46</v>
      </c>
      <c r="C65" s="49"/>
      <c r="D65" s="49"/>
      <c r="E65" s="49"/>
      <c r="F65" s="49"/>
      <c r="G65" s="105">
        <f>+G61+G62+G63+G64</f>
        <v>0</v>
      </c>
      <c r="H65" s="96"/>
      <c r="I65" s="106">
        <f>+I61+I62+I63+I64</f>
        <v>0</v>
      </c>
      <c r="J65" s="388">
        <f>+G65-I65</f>
        <v>0</v>
      </c>
    </row>
    <row r="66" spans="2:10" ht="12.75">
      <c r="B66" s="443">
        <v>15</v>
      </c>
      <c r="C66" s="442"/>
      <c r="D66" s="442"/>
      <c r="E66" s="442"/>
      <c r="F66" s="442"/>
      <c r="G66" s="107">
        <v>0</v>
      </c>
      <c r="H66" s="96"/>
      <c r="I66" s="100"/>
      <c r="J66" s="384"/>
    </row>
    <row r="67" spans="2:10" s="108" customFormat="1" ht="13.5" thickBot="1">
      <c r="B67" s="389" t="s">
        <v>49</v>
      </c>
      <c r="C67" s="390"/>
      <c r="D67" s="390"/>
      <c r="E67" s="390"/>
      <c r="F67" s="390"/>
      <c r="G67" s="391">
        <f>+G65-G66</f>
        <v>0</v>
      </c>
      <c r="H67" s="365"/>
      <c r="I67" s="392">
        <f>+I65-I66</f>
        <v>0</v>
      </c>
      <c r="J67" s="393">
        <f>+G67-I67</f>
        <v>0</v>
      </c>
    </row>
  </sheetData>
  <sheetProtection password="CC7E" sheet="1"/>
  <mergeCells count="25">
    <mergeCell ref="B35:C35"/>
    <mergeCell ref="B36:C36"/>
    <mergeCell ref="B31:C31"/>
    <mergeCell ref="B32:C32"/>
    <mergeCell ref="B33:C33"/>
    <mergeCell ref="B34:C34"/>
    <mergeCell ref="B18:C18"/>
    <mergeCell ref="B19:C19"/>
    <mergeCell ref="B20:C20"/>
    <mergeCell ref="B21:C21"/>
    <mergeCell ref="B22:C22"/>
    <mergeCell ref="B27:C27"/>
    <mergeCell ref="B26:C26"/>
    <mergeCell ref="B24:C24"/>
    <mergeCell ref="B25:C25"/>
    <mergeCell ref="B28:C28"/>
    <mergeCell ref="G5:J5"/>
    <mergeCell ref="B14:C14"/>
    <mergeCell ref="B15:C15"/>
    <mergeCell ref="B16:C16"/>
    <mergeCell ref="B23:C23"/>
    <mergeCell ref="G6:J6"/>
    <mergeCell ref="G7:J7"/>
    <mergeCell ref="E9:J10"/>
    <mergeCell ref="B17:C17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6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7"/>
  <sheetViews>
    <sheetView showGridLines="0" zoomScale="90" zoomScaleNormal="90" zoomScalePageLayoutView="0" workbookViewId="0" topLeftCell="A13">
      <selection activeCell="G21" sqref="G21"/>
    </sheetView>
  </sheetViews>
  <sheetFormatPr defaultColWidth="9.140625" defaultRowHeight="12.75"/>
  <cols>
    <col min="1" max="1" width="4.8515625" style="34" customWidth="1"/>
    <col min="2" max="2" width="18.8515625" style="34" customWidth="1"/>
    <col min="3" max="3" width="22.28125" style="34" customWidth="1"/>
    <col min="4" max="4" width="16.421875" style="34" customWidth="1"/>
    <col min="5" max="5" width="15.57421875" style="34" customWidth="1"/>
    <col min="6" max="6" width="16.57421875" style="34" customWidth="1"/>
    <col min="7" max="7" width="21.00390625" style="34" customWidth="1"/>
    <col min="8" max="8" width="11.57421875" style="34" customWidth="1"/>
    <col min="9" max="9" width="14.28125" style="34" customWidth="1"/>
    <col min="10" max="10" width="14.421875" style="34" customWidth="1"/>
    <col min="11" max="16384" width="9.140625" style="34" customWidth="1"/>
  </cols>
  <sheetData>
    <row r="1" ht="13.5" thickBot="1"/>
    <row r="2" spans="5:7" ht="27" customHeight="1" thickBot="1" thickTop="1">
      <c r="E2" s="632" t="s">
        <v>140</v>
      </c>
      <c r="F2" s="63"/>
      <c r="G2" s="630" t="s">
        <v>233</v>
      </c>
    </row>
    <row r="3" ht="14.25" thickBot="1" thickTop="1"/>
    <row r="4" spans="2:10" ht="30">
      <c r="B4" s="366" t="s">
        <v>0</v>
      </c>
      <c r="C4" s="367"/>
      <c r="D4" s="368" t="s">
        <v>1</v>
      </c>
      <c r="E4" s="369" t="s">
        <v>57</v>
      </c>
      <c r="F4" s="368" t="s">
        <v>2</v>
      </c>
      <c r="G4" s="369">
        <v>1</v>
      </c>
      <c r="H4" s="370"/>
      <c r="I4" s="371" t="s">
        <v>39</v>
      </c>
      <c r="J4" s="372">
        <v>1</v>
      </c>
    </row>
    <row r="5" spans="2:10" ht="12.75">
      <c r="B5" s="350" t="s">
        <v>50</v>
      </c>
      <c r="C5" s="35"/>
      <c r="D5" s="35"/>
      <c r="E5" s="36"/>
      <c r="F5" s="37" t="s">
        <v>51</v>
      </c>
      <c r="G5" s="705"/>
      <c r="H5" s="706"/>
      <c r="I5" s="706"/>
      <c r="J5" s="707"/>
    </row>
    <row r="6" spans="2:10" ht="12.75">
      <c r="B6" s="373" t="s">
        <v>47</v>
      </c>
      <c r="C6" s="394"/>
      <c r="D6" s="38" t="s">
        <v>38</v>
      </c>
      <c r="E6" s="277"/>
      <c r="F6" s="39" t="s">
        <v>3</v>
      </c>
      <c r="G6" s="726"/>
      <c r="H6" s="726"/>
      <c r="I6" s="726"/>
      <c r="J6" s="727"/>
    </row>
    <row r="7" spans="2:10" ht="24" customHeight="1">
      <c r="B7" s="353" t="s">
        <v>4</v>
      </c>
      <c r="C7" s="40"/>
      <c r="D7" s="41" t="s">
        <v>41</v>
      </c>
      <c r="E7" s="667"/>
      <c r="F7" s="42" t="s">
        <v>5</v>
      </c>
      <c r="G7" s="726"/>
      <c r="H7" s="726"/>
      <c r="I7" s="726"/>
      <c r="J7" s="727"/>
    </row>
    <row r="8" spans="2:10" ht="12.75">
      <c r="B8" s="374"/>
      <c r="C8" s="43"/>
      <c r="D8" s="44"/>
      <c r="E8" s="45" t="s">
        <v>6</v>
      </c>
      <c r="F8" s="35"/>
      <c r="G8" s="36"/>
      <c r="H8" s="35"/>
      <c r="I8" s="35"/>
      <c r="J8" s="273"/>
    </row>
    <row r="9" spans="2:10" ht="18" customHeight="1">
      <c r="B9" s="375"/>
      <c r="C9" s="46"/>
      <c r="D9" s="47"/>
      <c r="E9" s="714"/>
      <c r="F9" s="715"/>
      <c r="G9" s="715"/>
      <c r="H9" s="715"/>
      <c r="I9" s="715"/>
      <c r="J9" s="716"/>
    </row>
    <row r="10" spans="2:10" ht="12.75">
      <c r="B10" s="375"/>
      <c r="C10" s="46"/>
      <c r="D10" s="47"/>
      <c r="E10" s="717"/>
      <c r="F10" s="718"/>
      <c r="G10" s="718"/>
      <c r="H10" s="718"/>
      <c r="I10" s="718"/>
      <c r="J10" s="719"/>
    </row>
    <row r="11" spans="2:10" ht="12.75">
      <c r="B11" s="353"/>
      <c r="C11" s="41"/>
      <c r="D11" s="48"/>
      <c r="E11" s="221" t="s">
        <v>115</v>
      </c>
      <c r="F11" s="411" t="s">
        <v>113</v>
      </c>
      <c r="G11" s="48"/>
      <c r="H11" s="41"/>
      <c r="I11" s="41"/>
      <c r="J11" s="376"/>
    </row>
    <row r="12" spans="2:10" ht="12.75">
      <c r="B12" s="377" t="s">
        <v>7</v>
      </c>
      <c r="C12" s="49"/>
      <c r="D12" s="50"/>
      <c r="E12" s="51" t="s">
        <v>89</v>
      </c>
      <c r="F12" s="51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78" t="s">
        <v>9</v>
      </c>
      <c r="C13" s="53"/>
      <c r="D13" s="54"/>
      <c r="E13" s="55" t="s">
        <v>10</v>
      </c>
      <c r="F13" s="55" t="s">
        <v>205</v>
      </c>
      <c r="G13" s="162" t="s">
        <v>48</v>
      </c>
      <c r="H13" s="57" t="s">
        <v>88</v>
      </c>
      <c r="I13" s="57" t="s">
        <v>48</v>
      </c>
      <c r="J13" s="379" t="s">
        <v>48</v>
      </c>
    </row>
    <row r="14" spans="2:10" ht="12.75">
      <c r="B14" s="722">
        <f>+WP1!B14</f>
        <v>0</v>
      </c>
      <c r="C14" s="723"/>
      <c r="D14" s="58"/>
      <c r="E14" s="15"/>
      <c r="F14" s="533">
        <f>+WP1!F14</f>
        <v>0</v>
      </c>
      <c r="G14" s="59">
        <f aca="true" t="shared" si="0" ref="G14:G28">+E14*F14</f>
        <v>0</v>
      </c>
      <c r="H14" s="306"/>
      <c r="I14" s="60">
        <f>+H14*F14</f>
        <v>0</v>
      </c>
      <c r="J14" s="347">
        <f>+G14-I14</f>
        <v>0</v>
      </c>
    </row>
    <row r="15" spans="2:10" ht="12.75">
      <c r="B15" s="722">
        <f>+WP1!B15</f>
        <v>0</v>
      </c>
      <c r="C15" s="723"/>
      <c r="D15" s="58"/>
      <c r="E15" s="15"/>
      <c r="F15" s="533">
        <f>+WP1!F15</f>
        <v>0</v>
      </c>
      <c r="G15" s="59">
        <f t="shared" si="0"/>
        <v>0</v>
      </c>
      <c r="H15" s="306"/>
      <c r="I15" s="60">
        <f aca="true" t="shared" si="1" ref="I15:I27">+H15*F15</f>
        <v>0</v>
      </c>
      <c r="J15" s="347">
        <f aca="true" t="shared" si="2" ref="J15:J27">+G15-I15</f>
        <v>0</v>
      </c>
    </row>
    <row r="16" spans="2:10" ht="12.75">
      <c r="B16" s="722">
        <f>+WP1!B16</f>
        <v>0</v>
      </c>
      <c r="C16" s="723"/>
      <c r="D16" s="58"/>
      <c r="E16" s="15"/>
      <c r="F16" s="533">
        <f>+WP1!F16</f>
        <v>0</v>
      </c>
      <c r="G16" s="59">
        <f t="shared" si="0"/>
        <v>0</v>
      </c>
      <c r="H16" s="306"/>
      <c r="I16" s="60">
        <f t="shared" si="1"/>
        <v>0</v>
      </c>
      <c r="J16" s="347">
        <f t="shared" si="2"/>
        <v>0</v>
      </c>
    </row>
    <row r="17" spans="2:10" ht="12.75">
      <c r="B17" s="722">
        <f>+WP1!B17</f>
        <v>0</v>
      </c>
      <c r="C17" s="723"/>
      <c r="D17" s="58"/>
      <c r="E17" s="15"/>
      <c r="F17" s="533">
        <f>+WP1!F17</f>
        <v>0</v>
      </c>
      <c r="G17" s="59">
        <f t="shared" si="0"/>
        <v>0</v>
      </c>
      <c r="H17" s="306"/>
      <c r="I17" s="60">
        <f t="shared" si="1"/>
        <v>0</v>
      </c>
      <c r="J17" s="347">
        <f t="shared" si="2"/>
        <v>0</v>
      </c>
    </row>
    <row r="18" spans="2:10" ht="12.75">
      <c r="B18" s="722">
        <f>+WP1!B18</f>
        <v>0</v>
      </c>
      <c r="C18" s="723"/>
      <c r="D18" s="58"/>
      <c r="E18" s="15"/>
      <c r="F18" s="533">
        <f>+WP1!F18</f>
        <v>0</v>
      </c>
      <c r="G18" s="59">
        <f t="shared" si="0"/>
        <v>0</v>
      </c>
      <c r="H18" s="306"/>
      <c r="I18" s="60">
        <f t="shared" si="1"/>
        <v>0</v>
      </c>
      <c r="J18" s="347">
        <f t="shared" si="2"/>
        <v>0</v>
      </c>
    </row>
    <row r="19" spans="2:10" ht="12.75">
      <c r="B19" s="722">
        <f>+WP1!B19</f>
        <v>0</v>
      </c>
      <c r="C19" s="723"/>
      <c r="D19" s="58"/>
      <c r="E19" s="15"/>
      <c r="F19" s="533">
        <f>+WP1!F19</f>
        <v>0</v>
      </c>
      <c r="G19" s="59">
        <f t="shared" si="0"/>
        <v>0</v>
      </c>
      <c r="H19" s="306"/>
      <c r="I19" s="60">
        <f t="shared" si="1"/>
        <v>0</v>
      </c>
      <c r="J19" s="347">
        <f t="shared" si="2"/>
        <v>0</v>
      </c>
    </row>
    <row r="20" spans="2:10" ht="12.75">
      <c r="B20" s="722">
        <f>+WP1!B20</f>
        <v>0</v>
      </c>
      <c r="C20" s="723"/>
      <c r="D20" s="58"/>
      <c r="E20" s="15"/>
      <c r="F20" s="533">
        <f>+WP1!F20</f>
        <v>0</v>
      </c>
      <c r="G20" s="59">
        <f t="shared" si="0"/>
        <v>0</v>
      </c>
      <c r="H20" s="306"/>
      <c r="I20" s="60">
        <f t="shared" si="1"/>
        <v>0</v>
      </c>
      <c r="J20" s="347">
        <f t="shared" si="2"/>
        <v>0</v>
      </c>
    </row>
    <row r="21" spans="2:10" ht="12.75">
      <c r="B21" s="722">
        <f>+WP1!B21</f>
        <v>0</v>
      </c>
      <c r="C21" s="723"/>
      <c r="D21" s="58"/>
      <c r="E21" s="15"/>
      <c r="F21" s="533">
        <f>+WP1!F21</f>
        <v>0</v>
      </c>
      <c r="G21" s="59">
        <f t="shared" si="0"/>
        <v>0</v>
      </c>
      <c r="H21" s="306"/>
      <c r="I21" s="60">
        <f t="shared" si="1"/>
        <v>0</v>
      </c>
      <c r="J21" s="347">
        <f t="shared" si="2"/>
        <v>0</v>
      </c>
    </row>
    <row r="22" spans="2:10" ht="12.75">
      <c r="B22" s="722">
        <f>+WP1!B22</f>
        <v>0</v>
      </c>
      <c r="C22" s="723"/>
      <c r="D22" s="58"/>
      <c r="E22" s="15"/>
      <c r="F22" s="533">
        <f>+WP1!F22</f>
        <v>0</v>
      </c>
      <c r="G22" s="59">
        <f t="shared" si="0"/>
        <v>0</v>
      </c>
      <c r="H22" s="306"/>
      <c r="I22" s="60">
        <f t="shared" si="1"/>
        <v>0</v>
      </c>
      <c r="J22" s="347">
        <f t="shared" si="2"/>
        <v>0</v>
      </c>
    </row>
    <row r="23" spans="2:10" ht="12.75">
      <c r="B23" s="722">
        <f>+WP1!B23</f>
        <v>0</v>
      </c>
      <c r="C23" s="723"/>
      <c r="D23" s="58"/>
      <c r="E23" s="15"/>
      <c r="F23" s="533">
        <f>+WP1!F23</f>
        <v>0</v>
      </c>
      <c r="G23" s="59">
        <f t="shared" si="0"/>
        <v>0</v>
      </c>
      <c r="H23" s="306"/>
      <c r="I23" s="60">
        <f t="shared" si="1"/>
        <v>0</v>
      </c>
      <c r="J23" s="347">
        <f t="shared" si="2"/>
        <v>0</v>
      </c>
    </row>
    <row r="24" spans="2:10" ht="12.75">
      <c r="B24" s="722">
        <f>+WP1!B24</f>
        <v>0</v>
      </c>
      <c r="C24" s="723"/>
      <c r="D24" s="58"/>
      <c r="E24" s="15"/>
      <c r="F24" s="533">
        <f>+WP1!F24</f>
        <v>0</v>
      </c>
      <c r="G24" s="59">
        <f t="shared" si="0"/>
        <v>0</v>
      </c>
      <c r="H24" s="306"/>
      <c r="I24" s="60">
        <f t="shared" si="1"/>
        <v>0</v>
      </c>
      <c r="J24" s="347">
        <f t="shared" si="2"/>
        <v>0</v>
      </c>
    </row>
    <row r="25" spans="2:10" ht="12.75">
      <c r="B25" s="722">
        <f>+WP1!B25</f>
        <v>0</v>
      </c>
      <c r="C25" s="723"/>
      <c r="D25" s="58"/>
      <c r="E25" s="15"/>
      <c r="F25" s="533">
        <f>+WP1!F25</f>
        <v>0</v>
      </c>
      <c r="G25" s="59">
        <f t="shared" si="0"/>
        <v>0</v>
      </c>
      <c r="H25" s="306"/>
      <c r="I25" s="60">
        <f t="shared" si="1"/>
        <v>0</v>
      </c>
      <c r="J25" s="347">
        <f t="shared" si="2"/>
        <v>0</v>
      </c>
    </row>
    <row r="26" spans="2:10" ht="12.75">
      <c r="B26" s="722">
        <f>+WP1!B26</f>
        <v>0</v>
      </c>
      <c r="C26" s="723"/>
      <c r="D26" s="58"/>
      <c r="E26" s="15"/>
      <c r="F26" s="533">
        <f>+WP1!F26</f>
        <v>0</v>
      </c>
      <c r="G26" s="59">
        <f>+E26*F26</f>
        <v>0</v>
      </c>
      <c r="H26" s="306"/>
      <c r="I26" s="60">
        <f t="shared" si="1"/>
        <v>0</v>
      </c>
      <c r="J26" s="347">
        <f t="shared" si="2"/>
        <v>0</v>
      </c>
    </row>
    <row r="27" spans="2:10" ht="12.75">
      <c r="B27" s="722">
        <f>+WP1!B27</f>
        <v>0</v>
      </c>
      <c r="C27" s="723"/>
      <c r="D27" s="58"/>
      <c r="E27" s="15"/>
      <c r="F27" s="533">
        <f>+WP1!F27</f>
        <v>0</v>
      </c>
      <c r="G27" s="59">
        <f t="shared" si="0"/>
        <v>0</v>
      </c>
      <c r="H27" s="306"/>
      <c r="I27" s="60">
        <f t="shared" si="1"/>
        <v>0</v>
      </c>
      <c r="J27" s="347">
        <f t="shared" si="2"/>
        <v>0</v>
      </c>
    </row>
    <row r="28" spans="2:10" ht="12.75">
      <c r="B28" s="724">
        <f>+WP1!B28</f>
        <v>0</v>
      </c>
      <c r="C28" s="725"/>
      <c r="D28" s="396"/>
      <c r="E28" s="15"/>
      <c r="F28" s="533">
        <f>+WP1!F28</f>
        <v>0</v>
      </c>
      <c r="G28" s="59">
        <f t="shared" si="0"/>
        <v>0</v>
      </c>
      <c r="H28" s="306"/>
      <c r="I28" s="60">
        <f>+H28*F28</f>
        <v>0</v>
      </c>
      <c r="J28" s="347">
        <f>+G28-I28</f>
        <v>0</v>
      </c>
    </row>
    <row r="29" spans="2:10" ht="12.75">
      <c r="B29" s="380" t="s">
        <v>11</v>
      </c>
      <c r="C29" s="61"/>
      <c r="D29" s="61"/>
      <c r="E29" s="409">
        <f>SUM(E14:E28)</f>
        <v>0</v>
      </c>
      <c r="F29" s="62"/>
      <c r="G29" s="408">
        <f>SUM(G14:G28)</f>
        <v>0</v>
      </c>
      <c r="H29" s="470">
        <f>SUM(H14:H28)</f>
        <v>0</v>
      </c>
      <c r="I29" s="470">
        <f>SUM(I14:I28)</f>
        <v>0</v>
      </c>
      <c r="J29" s="503">
        <f>SUM(J14:J28)</f>
        <v>0</v>
      </c>
    </row>
    <row r="30" spans="2:10" ht="12.75">
      <c r="B30" s="377" t="s">
        <v>195</v>
      </c>
      <c r="C30" s="49"/>
      <c r="D30" s="63" t="s">
        <v>13</v>
      </c>
      <c r="E30" s="64" t="s">
        <v>14</v>
      </c>
      <c r="F30" s="65" t="s">
        <v>15</v>
      </c>
      <c r="G30" s="65"/>
      <c r="H30" s="66"/>
      <c r="I30" s="67"/>
      <c r="J30" s="352"/>
    </row>
    <row r="31" spans="2:10" ht="12.75">
      <c r="B31" s="728">
        <f>+WP1!B31</f>
        <v>0</v>
      </c>
      <c r="C31" s="729"/>
      <c r="D31" s="525">
        <f>+WP1!D31</f>
        <v>0</v>
      </c>
      <c r="E31" s="25"/>
      <c r="F31" s="526">
        <f>+WP1!F31</f>
        <v>0</v>
      </c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8">
        <f>+WP1!B32</f>
        <v>0</v>
      </c>
      <c r="C32" s="729"/>
      <c r="D32" s="525">
        <f>+WP1!D32</f>
        <v>0</v>
      </c>
      <c r="E32" s="25"/>
      <c r="F32" s="526">
        <f>+WP1!F32</f>
        <v>0</v>
      </c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8">
        <f>+WP1!B33</f>
        <v>0</v>
      </c>
      <c r="C33" s="729"/>
      <c r="D33" s="525">
        <f>+WP1!D33</f>
        <v>0</v>
      </c>
      <c r="E33" s="25"/>
      <c r="F33" s="526">
        <f>+WP1!F33</f>
        <v>0</v>
      </c>
      <c r="G33" s="68">
        <f>+E33*F33</f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8">
        <f>+WP1!B34</f>
        <v>0</v>
      </c>
      <c r="C34" s="729"/>
      <c r="D34" s="525">
        <f>+WP1!D34</f>
        <v>0</v>
      </c>
      <c r="E34" s="25"/>
      <c r="F34" s="526">
        <f>+WP1!F34</f>
        <v>0</v>
      </c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8">
        <f>+WP1!B35</f>
        <v>0</v>
      </c>
      <c r="C35" s="729"/>
      <c r="D35" s="525">
        <f>+WP1!D35</f>
        <v>0</v>
      </c>
      <c r="E35" s="25"/>
      <c r="F35" s="526">
        <f>+WP1!F35</f>
        <v>0</v>
      </c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8">
        <f>+WP1!B36</f>
        <v>0</v>
      </c>
      <c r="C36" s="729"/>
      <c r="D36" s="525">
        <f>+WP1!D36</f>
        <v>0</v>
      </c>
      <c r="E36" s="25"/>
      <c r="F36" s="526">
        <f>+WP1!F36</f>
        <v>0</v>
      </c>
      <c r="G36" s="68">
        <f t="shared" si="3"/>
        <v>0</v>
      </c>
      <c r="H36" s="307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81" t="s">
        <v>42</v>
      </c>
      <c r="C38" s="43"/>
      <c r="D38" s="62"/>
      <c r="E38" s="62"/>
      <c r="F38" s="62"/>
      <c r="G38" s="72">
        <f>SUM(G31:G37)</f>
        <v>0</v>
      </c>
      <c r="H38" s="73">
        <f>SUM(H31:H37)</f>
        <v>0</v>
      </c>
      <c r="I38" s="74">
        <f>SUM(I31:I37)</f>
        <v>0</v>
      </c>
      <c r="J38" s="382">
        <f>SUM(J31:J37)</f>
        <v>0</v>
      </c>
    </row>
    <row r="39" spans="2:11" ht="12.75">
      <c r="B39" s="377" t="s">
        <v>16</v>
      </c>
      <c r="C39" s="50"/>
      <c r="D39" s="75" t="s">
        <v>17</v>
      </c>
      <c r="E39" s="76" t="s">
        <v>193</v>
      </c>
      <c r="F39" s="77" t="s">
        <v>19</v>
      </c>
      <c r="G39" s="78"/>
      <c r="H39" s="79"/>
      <c r="I39" s="67"/>
      <c r="J39" s="352"/>
      <c r="K39" s="80"/>
    </row>
    <row r="40" spans="2:10" ht="12.75">
      <c r="B40" s="350" t="s">
        <v>20</v>
      </c>
      <c r="C40" s="36"/>
      <c r="D40" s="15"/>
      <c r="E40" s="517">
        <f>+WP1!E40</f>
        <v>0</v>
      </c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 aca="true" t="shared" si="6" ref="J40:J51">+G40-I40</f>
        <v>0</v>
      </c>
    </row>
    <row r="41" spans="2:10" ht="12.75">
      <c r="B41" s="351" t="s">
        <v>21</v>
      </c>
      <c r="C41" s="81"/>
      <c r="D41" s="15"/>
      <c r="E41" s="517">
        <f>+WP1!E41</f>
        <v>0</v>
      </c>
      <c r="F41" s="677">
        <f>+D41*E41</f>
        <v>0</v>
      </c>
      <c r="G41" s="68">
        <f>+D41+F41</f>
        <v>0</v>
      </c>
      <c r="H41" s="306"/>
      <c r="I41" s="60">
        <f aca="true" t="shared" si="7" ref="I41:I51">+(H41*E41)+H41</f>
        <v>0</v>
      </c>
      <c r="J41" s="347">
        <f t="shared" si="6"/>
        <v>0</v>
      </c>
    </row>
    <row r="42" spans="2:10" ht="12.75">
      <c r="B42" s="351" t="s">
        <v>22</v>
      </c>
      <c r="C42" s="81"/>
      <c r="D42" s="15"/>
      <c r="E42" s="517">
        <f>+WP1!E42</f>
        <v>0</v>
      </c>
      <c r="F42" s="677">
        <f>+D42*E42</f>
        <v>0</v>
      </c>
      <c r="G42" s="68">
        <f>+D42+F42</f>
        <v>0</v>
      </c>
      <c r="H42" s="306"/>
      <c r="I42" s="60">
        <f t="shared" si="7"/>
        <v>0</v>
      </c>
      <c r="J42" s="347">
        <f t="shared" si="6"/>
        <v>0</v>
      </c>
    </row>
    <row r="43" spans="2:10" ht="12.75">
      <c r="B43" s="351" t="s">
        <v>23</v>
      </c>
      <c r="C43" s="81"/>
      <c r="D43" s="15"/>
      <c r="E43" s="517">
        <f>+WP1!E43</f>
        <v>0</v>
      </c>
      <c r="F43" s="677">
        <f>+D43*E43</f>
        <v>0</v>
      </c>
      <c r="G43" s="68">
        <f>+D43+F43</f>
        <v>0</v>
      </c>
      <c r="H43" s="306"/>
      <c r="I43" s="60">
        <f t="shared" si="7"/>
        <v>0</v>
      </c>
      <c r="J43" s="347">
        <f t="shared" si="6"/>
        <v>0</v>
      </c>
    </row>
    <row r="44" spans="2:10" ht="12.75">
      <c r="B44" s="351" t="s">
        <v>24</v>
      </c>
      <c r="C44" s="81"/>
      <c r="D44" s="82"/>
      <c r="E44" s="82"/>
      <c r="F44" s="678"/>
      <c r="G44" s="82"/>
      <c r="H44" s="83"/>
      <c r="I44" s="84"/>
      <c r="J44" s="352"/>
    </row>
    <row r="45" spans="2:10" ht="12.75">
      <c r="B45" s="351" t="s">
        <v>25</v>
      </c>
      <c r="C45" s="81"/>
      <c r="D45" s="15"/>
      <c r="E45" s="517">
        <f>+WP1!E45</f>
        <v>0</v>
      </c>
      <c r="F45" s="677">
        <f aca="true" t="shared" si="8" ref="F45:F51">+D45*E45</f>
        <v>0</v>
      </c>
      <c r="G45" s="68">
        <f aca="true" t="shared" si="9" ref="G45:G51">+D45+F45</f>
        <v>0</v>
      </c>
      <c r="H45" s="306"/>
      <c r="I45" s="60">
        <f t="shared" si="7"/>
        <v>0</v>
      </c>
      <c r="J45" s="347">
        <f t="shared" si="6"/>
        <v>0</v>
      </c>
    </row>
    <row r="46" spans="2:10" ht="12.75">
      <c r="B46" s="351" t="s">
        <v>26</v>
      </c>
      <c r="C46" s="81"/>
      <c r="D46" s="15"/>
      <c r="E46" s="517">
        <f>+WP1!E46</f>
        <v>0</v>
      </c>
      <c r="F46" s="677">
        <f t="shared" si="8"/>
        <v>0</v>
      </c>
      <c r="G46" s="68">
        <f t="shared" si="9"/>
        <v>0</v>
      </c>
      <c r="H46" s="306"/>
      <c r="I46" s="60">
        <f t="shared" si="7"/>
        <v>0</v>
      </c>
      <c r="J46" s="347">
        <f t="shared" si="6"/>
        <v>0</v>
      </c>
    </row>
    <row r="47" spans="2:10" ht="12.75">
      <c r="B47" s="351" t="s">
        <v>27</v>
      </c>
      <c r="C47" s="81"/>
      <c r="D47" s="15"/>
      <c r="E47" s="517">
        <f>+WP1!E47</f>
        <v>0</v>
      </c>
      <c r="F47" s="677">
        <f t="shared" si="8"/>
        <v>0</v>
      </c>
      <c r="G47" s="68">
        <f t="shared" si="9"/>
        <v>0</v>
      </c>
      <c r="H47" s="306"/>
      <c r="I47" s="60">
        <f t="shared" si="7"/>
        <v>0</v>
      </c>
      <c r="J47" s="347">
        <f t="shared" si="6"/>
        <v>0</v>
      </c>
    </row>
    <row r="48" spans="2:10" ht="12.75">
      <c r="B48" s="351" t="s">
        <v>28</v>
      </c>
      <c r="C48" s="81"/>
      <c r="D48" s="15"/>
      <c r="E48" s="517">
        <f>+WP1!E48</f>
        <v>0</v>
      </c>
      <c r="F48" s="677">
        <f t="shared" si="8"/>
        <v>0</v>
      </c>
      <c r="G48" s="68">
        <f t="shared" si="9"/>
        <v>0</v>
      </c>
      <c r="H48" s="306"/>
      <c r="I48" s="60">
        <f t="shared" si="7"/>
        <v>0</v>
      </c>
      <c r="J48" s="347">
        <f t="shared" si="6"/>
        <v>0</v>
      </c>
    </row>
    <row r="49" spans="2:10" ht="12.75">
      <c r="B49" s="351" t="s">
        <v>29</v>
      </c>
      <c r="C49" s="81"/>
      <c r="D49" s="15"/>
      <c r="E49" s="517">
        <f>+WP1!E49</f>
        <v>0</v>
      </c>
      <c r="F49" s="677">
        <f t="shared" si="8"/>
        <v>0</v>
      </c>
      <c r="G49" s="68">
        <f t="shared" si="9"/>
        <v>0</v>
      </c>
      <c r="H49" s="306"/>
      <c r="I49" s="60">
        <f t="shared" si="7"/>
        <v>0</v>
      </c>
      <c r="J49" s="347">
        <f t="shared" si="6"/>
        <v>0</v>
      </c>
    </row>
    <row r="50" spans="2:10" ht="12.75">
      <c r="B50" s="351" t="s">
        <v>30</v>
      </c>
      <c r="C50" s="81"/>
      <c r="D50" s="15"/>
      <c r="E50" s="517">
        <f>+WP1!E50</f>
        <v>0</v>
      </c>
      <c r="F50" s="677">
        <f t="shared" si="8"/>
        <v>0</v>
      </c>
      <c r="G50" s="68">
        <f t="shared" si="9"/>
        <v>0</v>
      </c>
      <c r="H50" s="306"/>
      <c r="I50" s="60">
        <f t="shared" si="7"/>
        <v>0</v>
      </c>
      <c r="J50" s="347">
        <f t="shared" si="6"/>
        <v>0</v>
      </c>
    </row>
    <row r="51" spans="2:10" ht="12.75">
      <c r="B51" s="353" t="s">
        <v>31</v>
      </c>
      <c r="C51" s="48"/>
      <c r="D51" s="15"/>
      <c r="E51" s="517">
        <f>+WP1!E51</f>
        <v>0</v>
      </c>
      <c r="F51" s="677">
        <f t="shared" si="8"/>
        <v>0</v>
      </c>
      <c r="G51" s="68">
        <f t="shared" si="9"/>
        <v>0</v>
      </c>
      <c r="H51" s="306"/>
      <c r="I51" s="60">
        <f t="shared" si="7"/>
        <v>0</v>
      </c>
      <c r="J51" s="347">
        <f t="shared" si="6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96" t="s">
        <v>55</v>
      </c>
      <c r="I53" s="87">
        <f>+I29+I38+I52</f>
        <v>0</v>
      </c>
      <c r="J53" s="355">
        <f>+J29+J38+J52</f>
        <v>0</v>
      </c>
    </row>
    <row r="54" spans="2:10" ht="25.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531">
        <f>+WP1!F55</f>
        <v>0</v>
      </c>
      <c r="G55" s="147">
        <f>+D55*F55</f>
        <v>0</v>
      </c>
      <c r="H55" s="96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96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96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96"/>
      <c r="I58" s="94"/>
      <c r="J58" s="358">
        <f>+G58-I58</f>
        <v>0</v>
      </c>
    </row>
    <row r="59" spans="2:10" ht="12.75">
      <c r="B59" s="383" t="s">
        <v>44</v>
      </c>
      <c r="C59" s="49"/>
      <c r="D59" s="49"/>
      <c r="E59" s="49"/>
      <c r="F59" s="50"/>
      <c r="G59" s="86">
        <f>+G53+G55+G56+G57</f>
        <v>0</v>
      </c>
      <c r="H59" s="96"/>
      <c r="I59" s="87">
        <f>+I53+I55+I56+I57</f>
        <v>0</v>
      </c>
      <c r="J59" s="355">
        <f>+J53+J55+J56+J57</f>
        <v>0</v>
      </c>
    </row>
    <row r="60" spans="2:10" ht="12.75">
      <c r="B60" s="527">
        <v>9</v>
      </c>
      <c r="C60" s="49"/>
      <c r="D60" s="49"/>
      <c r="E60" s="53"/>
      <c r="F60" s="99"/>
      <c r="G60" s="65">
        <f>+G63*F60</f>
        <v>0</v>
      </c>
      <c r="H60" s="96"/>
      <c r="I60" s="100"/>
      <c r="J60" s="384"/>
    </row>
    <row r="61" spans="2:10" ht="12.75">
      <c r="B61" s="383" t="s">
        <v>45</v>
      </c>
      <c r="C61" s="49"/>
      <c r="D61" s="49"/>
      <c r="E61" s="53"/>
      <c r="F61" s="54"/>
      <c r="G61" s="101">
        <f>+G59+G60</f>
        <v>0</v>
      </c>
      <c r="H61" s="96"/>
      <c r="I61" s="102">
        <f>+I59+I60</f>
        <v>0</v>
      </c>
      <c r="J61" s="385">
        <f>+J59+J60</f>
        <v>0</v>
      </c>
    </row>
    <row r="62" spans="2:10" ht="12.75">
      <c r="B62" s="196" t="s">
        <v>191</v>
      </c>
      <c r="C62" s="49"/>
      <c r="D62" s="49"/>
      <c r="E62" s="508"/>
      <c r="F62" s="103"/>
      <c r="G62" s="101"/>
      <c r="H62" s="96"/>
      <c r="I62" s="441"/>
      <c r="J62" s="385"/>
    </row>
    <row r="63" spans="2:10" ht="12.75">
      <c r="B63" s="386">
        <v>12</v>
      </c>
      <c r="C63" s="49"/>
      <c r="D63" s="49"/>
      <c r="E63" s="49"/>
      <c r="F63" s="50"/>
      <c r="G63" s="65">
        <v>0</v>
      </c>
      <c r="H63" s="96"/>
      <c r="I63" s="100"/>
      <c r="J63" s="384"/>
    </row>
    <row r="64" spans="2:10" ht="12.75">
      <c r="B64" s="387">
        <v>13</v>
      </c>
      <c r="C64" s="41"/>
      <c r="D64" s="41"/>
      <c r="E64" s="104"/>
      <c r="F64" s="104"/>
      <c r="G64" s="65">
        <f>+E64*F64</f>
        <v>0</v>
      </c>
      <c r="H64" s="96"/>
      <c r="I64" s="100"/>
      <c r="J64" s="384"/>
    </row>
    <row r="65" spans="2:10" ht="12.75">
      <c r="B65" s="383" t="s">
        <v>46</v>
      </c>
      <c r="C65" s="49"/>
      <c r="D65" s="49"/>
      <c r="E65" s="49"/>
      <c r="F65" s="49"/>
      <c r="G65" s="105">
        <f>+G61+G62+G63+G64</f>
        <v>0</v>
      </c>
      <c r="H65" s="96"/>
      <c r="I65" s="106">
        <f>+I61+I62+I63+I64</f>
        <v>0</v>
      </c>
      <c r="J65" s="388">
        <f>+G65-I65</f>
        <v>0</v>
      </c>
    </row>
    <row r="66" spans="2:10" ht="12.75">
      <c r="B66" s="386">
        <v>15</v>
      </c>
      <c r="C66" s="49"/>
      <c r="D66" s="49"/>
      <c r="E66" s="49"/>
      <c r="F66" s="49"/>
      <c r="G66" s="107">
        <v>0</v>
      </c>
      <c r="H66" s="96"/>
      <c r="I66" s="100"/>
      <c r="J66" s="384"/>
    </row>
    <row r="67" spans="2:10" s="108" customFormat="1" ht="13.5" thickBot="1">
      <c r="B67" s="389" t="s">
        <v>49</v>
      </c>
      <c r="C67" s="390"/>
      <c r="D67" s="390"/>
      <c r="E67" s="390"/>
      <c r="F67" s="390"/>
      <c r="G67" s="391">
        <f>+G65-G66</f>
        <v>0</v>
      </c>
      <c r="H67" s="365"/>
      <c r="I67" s="392">
        <f>+I65-I66</f>
        <v>0</v>
      </c>
      <c r="J67" s="393">
        <f>+G67-I67</f>
        <v>0</v>
      </c>
    </row>
  </sheetData>
  <sheetProtection password="CC7E" sheet="1"/>
  <mergeCells count="25">
    <mergeCell ref="B35:C35"/>
    <mergeCell ref="B36:C36"/>
    <mergeCell ref="B31:C31"/>
    <mergeCell ref="B32:C32"/>
    <mergeCell ref="B33:C33"/>
    <mergeCell ref="B34:C34"/>
    <mergeCell ref="B16:C16"/>
    <mergeCell ref="B17:C17"/>
    <mergeCell ref="B18:C18"/>
    <mergeCell ref="B19:C19"/>
    <mergeCell ref="B27:C27"/>
    <mergeCell ref="B23:C23"/>
    <mergeCell ref="B24:C24"/>
    <mergeCell ref="B25:C25"/>
    <mergeCell ref="B26:C26"/>
    <mergeCell ref="G5:J5"/>
    <mergeCell ref="B20:C20"/>
    <mergeCell ref="B21:C21"/>
    <mergeCell ref="B22:C22"/>
    <mergeCell ref="B28:C28"/>
    <mergeCell ref="G6:J6"/>
    <mergeCell ref="G7:J7"/>
    <mergeCell ref="E9:J10"/>
    <mergeCell ref="B14:C14"/>
    <mergeCell ref="B15:C1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7"/>
  <sheetViews>
    <sheetView showGridLines="0" zoomScale="90" zoomScaleNormal="90" zoomScalePageLayoutView="0" workbookViewId="0" topLeftCell="A16">
      <selection activeCell="H45" sqref="H45:H51"/>
    </sheetView>
  </sheetViews>
  <sheetFormatPr defaultColWidth="9.140625" defaultRowHeight="12.75"/>
  <cols>
    <col min="1" max="1" width="4.421875" style="34" customWidth="1"/>
    <col min="2" max="2" width="18.8515625" style="34" customWidth="1"/>
    <col min="3" max="3" width="22.140625" style="34" customWidth="1"/>
    <col min="4" max="4" width="14.421875" style="34" customWidth="1"/>
    <col min="5" max="5" width="15.57421875" style="34" customWidth="1"/>
    <col min="6" max="6" width="16.57421875" style="34" customWidth="1"/>
    <col min="7" max="7" width="19.421875" style="34" customWidth="1"/>
    <col min="8" max="9" width="13.8515625" style="34" customWidth="1"/>
    <col min="10" max="10" width="16.140625" style="34" customWidth="1"/>
    <col min="11" max="11" width="13.8515625" style="34" customWidth="1"/>
    <col min="12" max="16384" width="9.140625" style="34" customWidth="1"/>
  </cols>
  <sheetData>
    <row r="1" ht="13.5" thickBot="1"/>
    <row r="2" spans="5:7" ht="27" customHeight="1" thickBot="1" thickTop="1">
      <c r="E2" s="632" t="s">
        <v>140</v>
      </c>
      <c r="F2" s="63"/>
      <c r="G2" s="630" t="s">
        <v>233</v>
      </c>
    </row>
    <row r="3" ht="14.25" thickBot="1" thickTop="1"/>
    <row r="4" spans="2:10" ht="30">
      <c r="B4" s="366" t="s">
        <v>0</v>
      </c>
      <c r="C4" s="367"/>
      <c r="D4" s="368" t="s">
        <v>1</v>
      </c>
      <c r="E4" s="369" t="s">
        <v>57</v>
      </c>
      <c r="F4" s="368" t="s">
        <v>2</v>
      </c>
      <c r="G4" s="369">
        <v>1</v>
      </c>
      <c r="H4" s="370"/>
      <c r="I4" s="371" t="s">
        <v>39</v>
      </c>
      <c r="J4" s="372">
        <v>1</v>
      </c>
    </row>
    <row r="5" spans="2:10" ht="12.75">
      <c r="B5" s="350" t="s">
        <v>50</v>
      </c>
      <c r="C5" s="35"/>
      <c r="D5" s="35"/>
      <c r="E5" s="36"/>
      <c r="F5" s="37" t="s">
        <v>51</v>
      </c>
      <c r="G5" s="705"/>
      <c r="H5" s="706"/>
      <c r="I5" s="706"/>
      <c r="J5" s="707"/>
    </row>
    <row r="6" spans="2:10" ht="12.75">
      <c r="B6" s="373" t="s">
        <v>47</v>
      </c>
      <c r="C6" s="394"/>
      <c r="D6" s="38" t="s">
        <v>38</v>
      </c>
      <c r="E6" s="277"/>
      <c r="F6" s="39" t="s">
        <v>3</v>
      </c>
      <c r="G6" s="726"/>
      <c r="H6" s="726"/>
      <c r="I6" s="726"/>
      <c r="J6" s="727"/>
    </row>
    <row r="7" spans="2:10" ht="24" customHeight="1">
      <c r="B7" s="353" t="s">
        <v>4</v>
      </c>
      <c r="C7" s="40"/>
      <c r="D7" s="41" t="s">
        <v>41</v>
      </c>
      <c r="E7" s="667"/>
      <c r="F7" s="42" t="s">
        <v>5</v>
      </c>
      <c r="G7" s="726"/>
      <c r="H7" s="726"/>
      <c r="I7" s="726"/>
      <c r="J7" s="727"/>
    </row>
    <row r="8" spans="2:10" ht="12.75">
      <c r="B8" s="374"/>
      <c r="C8" s="43"/>
      <c r="D8" s="44"/>
      <c r="E8" s="45" t="s">
        <v>6</v>
      </c>
      <c r="F8" s="35"/>
      <c r="G8" s="36"/>
      <c r="H8" s="35"/>
      <c r="I8" s="35"/>
      <c r="J8" s="273"/>
    </row>
    <row r="9" spans="2:10" ht="18" customHeight="1">
      <c r="B9" s="375"/>
      <c r="C9" s="46"/>
      <c r="D9" s="47"/>
      <c r="E9" s="714"/>
      <c r="F9" s="715"/>
      <c r="G9" s="715"/>
      <c r="H9" s="715"/>
      <c r="I9" s="715"/>
      <c r="J9" s="716"/>
    </row>
    <row r="10" spans="2:10" ht="12.75">
      <c r="B10" s="375"/>
      <c r="C10" s="46"/>
      <c r="D10" s="47"/>
      <c r="E10" s="717"/>
      <c r="F10" s="718"/>
      <c r="G10" s="718"/>
      <c r="H10" s="718"/>
      <c r="I10" s="718"/>
      <c r="J10" s="719"/>
    </row>
    <row r="11" spans="2:10" ht="12.75">
      <c r="B11" s="353"/>
      <c r="C11" s="41"/>
      <c r="D11" s="48"/>
      <c r="E11" s="221" t="s">
        <v>114</v>
      </c>
      <c r="F11" s="411" t="s">
        <v>113</v>
      </c>
      <c r="G11" s="48"/>
      <c r="H11" s="41"/>
      <c r="I11" s="41"/>
      <c r="J11" s="376"/>
    </row>
    <row r="12" spans="2:10" ht="12.75">
      <c r="B12" s="377" t="s">
        <v>7</v>
      </c>
      <c r="C12" s="49"/>
      <c r="D12" s="50"/>
      <c r="E12" s="51" t="s">
        <v>89</v>
      </c>
      <c r="F12" s="51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78" t="s">
        <v>9</v>
      </c>
      <c r="C13" s="53"/>
      <c r="D13" s="54"/>
      <c r="E13" s="55" t="s">
        <v>10</v>
      </c>
      <c r="F13" s="55" t="s">
        <v>205</v>
      </c>
      <c r="G13" s="162" t="s">
        <v>48</v>
      </c>
      <c r="H13" s="57" t="s">
        <v>88</v>
      </c>
      <c r="I13" s="57" t="s">
        <v>48</v>
      </c>
      <c r="J13" s="379" t="s">
        <v>48</v>
      </c>
    </row>
    <row r="14" spans="2:10" ht="12.75">
      <c r="B14" s="722">
        <f>+WP1!B14</f>
        <v>0</v>
      </c>
      <c r="C14" s="723"/>
      <c r="D14" s="58"/>
      <c r="E14" s="15"/>
      <c r="F14" s="533">
        <f>+WP1!F14</f>
        <v>0</v>
      </c>
      <c r="G14" s="59">
        <f aca="true" t="shared" si="0" ref="G14:G28">+E14*F14</f>
        <v>0</v>
      </c>
      <c r="H14" s="306"/>
      <c r="I14" s="60">
        <f aca="true" t="shared" si="1" ref="I14:I27">+H14*F14</f>
        <v>0</v>
      </c>
      <c r="J14" s="347">
        <f aca="true" t="shared" si="2" ref="J14:J27">+G14-I14</f>
        <v>0</v>
      </c>
    </row>
    <row r="15" spans="2:10" ht="12.75">
      <c r="B15" s="722">
        <f>+WP1!B15</f>
        <v>0</v>
      </c>
      <c r="C15" s="723"/>
      <c r="D15" s="58"/>
      <c r="E15" s="15"/>
      <c r="F15" s="533">
        <f>+WP1!F15</f>
        <v>0</v>
      </c>
      <c r="G15" s="59">
        <f t="shared" si="0"/>
        <v>0</v>
      </c>
      <c r="H15" s="306"/>
      <c r="I15" s="60">
        <f t="shared" si="1"/>
        <v>0</v>
      </c>
      <c r="J15" s="347">
        <f t="shared" si="2"/>
        <v>0</v>
      </c>
    </row>
    <row r="16" spans="2:10" ht="12.75">
      <c r="B16" s="722">
        <f>+WP1!B16</f>
        <v>0</v>
      </c>
      <c r="C16" s="723"/>
      <c r="D16" s="58"/>
      <c r="E16" s="15"/>
      <c r="F16" s="533">
        <f>+WP1!F16</f>
        <v>0</v>
      </c>
      <c r="G16" s="59">
        <f t="shared" si="0"/>
        <v>0</v>
      </c>
      <c r="H16" s="306"/>
      <c r="I16" s="60">
        <f t="shared" si="1"/>
        <v>0</v>
      </c>
      <c r="J16" s="347">
        <f t="shared" si="2"/>
        <v>0</v>
      </c>
    </row>
    <row r="17" spans="2:10" ht="12.75">
      <c r="B17" s="722">
        <f>+WP1!B17</f>
        <v>0</v>
      </c>
      <c r="C17" s="723"/>
      <c r="D17" s="58"/>
      <c r="E17" s="15"/>
      <c r="F17" s="533">
        <f>+WP1!F17</f>
        <v>0</v>
      </c>
      <c r="G17" s="59">
        <f t="shared" si="0"/>
        <v>0</v>
      </c>
      <c r="H17" s="306"/>
      <c r="I17" s="60">
        <f t="shared" si="1"/>
        <v>0</v>
      </c>
      <c r="J17" s="347">
        <f t="shared" si="2"/>
        <v>0</v>
      </c>
    </row>
    <row r="18" spans="2:10" ht="12.75">
      <c r="B18" s="722">
        <f>+WP1!B18</f>
        <v>0</v>
      </c>
      <c r="C18" s="723"/>
      <c r="D18" s="58"/>
      <c r="E18" s="15"/>
      <c r="F18" s="533">
        <f>+WP1!F18</f>
        <v>0</v>
      </c>
      <c r="G18" s="59">
        <f t="shared" si="0"/>
        <v>0</v>
      </c>
      <c r="H18" s="306"/>
      <c r="I18" s="60">
        <f t="shared" si="1"/>
        <v>0</v>
      </c>
      <c r="J18" s="347">
        <f t="shared" si="2"/>
        <v>0</v>
      </c>
    </row>
    <row r="19" spans="2:10" ht="12.75">
      <c r="B19" s="722">
        <f>+WP1!B19</f>
        <v>0</v>
      </c>
      <c r="C19" s="723"/>
      <c r="D19" s="58"/>
      <c r="E19" s="15"/>
      <c r="F19" s="533">
        <f>+WP1!F19</f>
        <v>0</v>
      </c>
      <c r="G19" s="59">
        <f t="shared" si="0"/>
        <v>0</v>
      </c>
      <c r="H19" s="306"/>
      <c r="I19" s="60">
        <f t="shared" si="1"/>
        <v>0</v>
      </c>
      <c r="J19" s="347">
        <f t="shared" si="2"/>
        <v>0</v>
      </c>
    </row>
    <row r="20" spans="2:10" ht="12.75">
      <c r="B20" s="722">
        <f>+WP1!B20</f>
        <v>0</v>
      </c>
      <c r="C20" s="723"/>
      <c r="D20" s="58"/>
      <c r="E20" s="15"/>
      <c r="F20" s="533">
        <f>+WP1!F20</f>
        <v>0</v>
      </c>
      <c r="G20" s="59">
        <f t="shared" si="0"/>
        <v>0</v>
      </c>
      <c r="H20" s="306"/>
      <c r="I20" s="60">
        <f t="shared" si="1"/>
        <v>0</v>
      </c>
      <c r="J20" s="347">
        <f t="shared" si="2"/>
        <v>0</v>
      </c>
    </row>
    <row r="21" spans="2:10" ht="12.75">
      <c r="B21" s="722">
        <f>+WP1!B21</f>
        <v>0</v>
      </c>
      <c r="C21" s="723"/>
      <c r="D21" s="58"/>
      <c r="E21" s="15"/>
      <c r="F21" s="533">
        <f>+WP1!F21</f>
        <v>0</v>
      </c>
      <c r="G21" s="59">
        <f t="shared" si="0"/>
        <v>0</v>
      </c>
      <c r="H21" s="306"/>
      <c r="I21" s="60">
        <f t="shared" si="1"/>
        <v>0</v>
      </c>
      <c r="J21" s="347">
        <f t="shared" si="2"/>
        <v>0</v>
      </c>
    </row>
    <row r="22" spans="2:10" ht="12.75">
      <c r="B22" s="722">
        <f>+WP1!B22</f>
        <v>0</v>
      </c>
      <c r="C22" s="723"/>
      <c r="D22" s="58"/>
      <c r="E22" s="15"/>
      <c r="F22" s="533">
        <f>+WP1!F22</f>
        <v>0</v>
      </c>
      <c r="G22" s="59">
        <f t="shared" si="0"/>
        <v>0</v>
      </c>
      <c r="H22" s="306"/>
      <c r="I22" s="60">
        <f t="shared" si="1"/>
        <v>0</v>
      </c>
      <c r="J22" s="347">
        <f t="shared" si="2"/>
        <v>0</v>
      </c>
    </row>
    <row r="23" spans="2:10" ht="12.75">
      <c r="B23" s="722">
        <f>+WP1!B23</f>
        <v>0</v>
      </c>
      <c r="C23" s="723"/>
      <c r="D23" s="58"/>
      <c r="E23" s="15"/>
      <c r="F23" s="533">
        <f>+WP1!F23</f>
        <v>0</v>
      </c>
      <c r="G23" s="59">
        <f t="shared" si="0"/>
        <v>0</v>
      </c>
      <c r="H23" s="306"/>
      <c r="I23" s="60">
        <f t="shared" si="1"/>
        <v>0</v>
      </c>
      <c r="J23" s="347">
        <f t="shared" si="2"/>
        <v>0</v>
      </c>
    </row>
    <row r="24" spans="2:10" ht="12.75">
      <c r="B24" s="722">
        <f>+WP1!B24</f>
        <v>0</v>
      </c>
      <c r="C24" s="723"/>
      <c r="D24" s="58"/>
      <c r="E24" s="15"/>
      <c r="F24" s="533">
        <f>+WP1!F24</f>
        <v>0</v>
      </c>
      <c r="G24" s="59">
        <f t="shared" si="0"/>
        <v>0</v>
      </c>
      <c r="H24" s="306"/>
      <c r="I24" s="60">
        <f t="shared" si="1"/>
        <v>0</v>
      </c>
      <c r="J24" s="347">
        <f t="shared" si="2"/>
        <v>0</v>
      </c>
    </row>
    <row r="25" spans="2:10" ht="12.75">
      <c r="B25" s="722">
        <f>+WP1!B25</f>
        <v>0</v>
      </c>
      <c r="C25" s="723"/>
      <c r="D25" s="58"/>
      <c r="E25" s="15"/>
      <c r="F25" s="533">
        <f>+WP1!F25</f>
        <v>0</v>
      </c>
      <c r="G25" s="59">
        <f t="shared" si="0"/>
        <v>0</v>
      </c>
      <c r="H25" s="306"/>
      <c r="I25" s="60">
        <f t="shared" si="1"/>
        <v>0</v>
      </c>
      <c r="J25" s="347">
        <f t="shared" si="2"/>
        <v>0</v>
      </c>
    </row>
    <row r="26" spans="2:10" ht="12.75">
      <c r="B26" s="722">
        <f>+WP1!B26</f>
        <v>0</v>
      </c>
      <c r="C26" s="723"/>
      <c r="D26" s="58"/>
      <c r="E26" s="15"/>
      <c r="F26" s="533">
        <f>+WP1!F26</f>
        <v>0</v>
      </c>
      <c r="G26" s="59">
        <f t="shared" si="0"/>
        <v>0</v>
      </c>
      <c r="H26" s="306"/>
      <c r="I26" s="60">
        <f t="shared" si="1"/>
        <v>0</v>
      </c>
      <c r="J26" s="347">
        <f t="shared" si="2"/>
        <v>0</v>
      </c>
    </row>
    <row r="27" spans="2:10" ht="12.75">
      <c r="B27" s="722">
        <f>+WP1!B27</f>
        <v>0</v>
      </c>
      <c r="C27" s="723"/>
      <c r="D27" s="58"/>
      <c r="E27" s="15"/>
      <c r="F27" s="533">
        <f>+WP1!F27</f>
        <v>0</v>
      </c>
      <c r="G27" s="59">
        <f t="shared" si="0"/>
        <v>0</v>
      </c>
      <c r="H27" s="306"/>
      <c r="I27" s="60">
        <f t="shared" si="1"/>
        <v>0</v>
      </c>
      <c r="J27" s="347">
        <f t="shared" si="2"/>
        <v>0</v>
      </c>
    </row>
    <row r="28" spans="2:10" ht="12.75">
      <c r="B28" s="724">
        <f>+WP1!B28</f>
        <v>0</v>
      </c>
      <c r="C28" s="725"/>
      <c r="D28" s="396"/>
      <c r="E28" s="15"/>
      <c r="F28" s="533">
        <f>+WP1!F28</f>
        <v>0</v>
      </c>
      <c r="G28" s="59">
        <f t="shared" si="0"/>
        <v>0</v>
      </c>
      <c r="H28" s="306"/>
      <c r="I28" s="60">
        <f>+H28*F28</f>
        <v>0</v>
      </c>
      <c r="J28" s="347">
        <f>+G28-I28</f>
        <v>0</v>
      </c>
    </row>
    <row r="29" spans="2:10" ht="12.75">
      <c r="B29" s="380" t="s">
        <v>11</v>
      </c>
      <c r="C29" s="61"/>
      <c r="D29" s="61"/>
      <c r="E29" s="409">
        <f>SUM(E14:E28)</f>
        <v>0</v>
      </c>
      <c r="F29" s="62"/>
      <c r="G29" s="408">
        <f>SUM(G14:G28)</f>
        <v>0</v>
      </c>
      <c r="H29" s="470">
        <f>SUM(H14:H28)</f>
        <v>0</v>
      </c>
      <c r="I29" s="470">
        <f>SUM(I14:I28)</f>
        <v>0</v>
      </c>
      <c r="J29" s="503">
        <f>SUM(J14:J28)</f>
        <v>0</v>
      </c>
    </row>
    <row r="30" spans="2:10" ht="12.75">
      <c r="B30" s="377" t="s">
        <v>195</v>
      </c>
      <c r="C30" s="49"/>
      <c r="D30" s="63" t="s">
        <v>13</v>
      </c>
      <c r="E30" s="64" t="s">
        <v>14</v>
      </c>
      <c r="F30" s="65" t="s">
        <v>15</v>
      </c>
      <c r="G30" s="65"/>
      <c r="H30" s="66"/>
      <c r="I30" s="67"/>
      <c r="J30" s="352"/>
    </row>
    <row r="31" spans="2:10" ht="12.75">
      <c r="B31" s="728">
        <f>+WP1!B31</f>
        <v>0</v>
      </c>
      <c r="C31" s="729"/>
      <c r="D31" s="525">
        <f>+WP1!D31</f>
        <v>0</v>
      </c>
      <c r="E31" s="25"/>
      <c r="F31" s="526">
        <f>+WP1!F31</f>
        <v>0</v>
      </c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8">
        <f>+WP1!B32</f>
        <v>0</v>
      </c>
      <c r="C32" s="729"/>
      <c r="D32" s="525">
        <f>+WP1!D32</f>
        <v>0</v>
      </c>
      <c r="E32" s="25"/>
      <c r="F32" s="526">
        <f>+WP1!F32</f>
        <v>0</v>
      </c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8">
        <f>+WP1!B33</f>
        <v>0</v>
      </c>
      <c r="C33" s="729"/>
      <c r="D33" s="525">
        <f>+WP1!D33</f>
        <v>0</v>
      </c>
      <c r="E33" s="25"/>
      <c r="F33" s="526">
        <f>+WP1!F33</f>
        <v>0</v>
      </c>
      <c r="G33" s="68">
        <f>+E33*F33</f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8">
        <f>+WP1!B34</f>
        <v>0</v>
      </c>
      <c r="C34" s="729"/>
      <c r="D34" s="525">
        <f>+WP1!D34</f>
        <v>0</v>
      </c>
      <c r="E34" s="25"/>
      <c r="F34" s="526">
        <f>+WP1!F34</f>
        <v>0</v>
      </c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8">
        <f>+WP1!B35</f>
        <v>0</v>
      </c>
      <c r="C35" s="729"/>
      <c r="D35" s="525">
        <f>+WP1!D35</f>
        <v>0</v>
      </c>
      <c r="E35" s="25"/>
      <c r="F35" s="526">
        <f>+WP1!F35</f>
        <v>0</v>
      </c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8">
        <f>+WP1!B36</f>
        <v>0</v>
      </c>
      <c r="C36" s="729"/>
      <c r="D36" s="525">
        <f>+WP1!D36</f>
        <v>0</v>
      </c>
      <c r="E36" s="25"/>
      <c r="F36" s="526">
        <f>+WP1!F36</f>
        <v>0</v>
      </c>
      <c r="G36" s="549">
        <f t="shared" si="3"/>
        <v>0</v>
      </c>
      <c r="H36" s="307"/>
      <c r="I36" s="69">
        <f t="shared" si="4"/>
        <v>0</v>
      </c>
      <c r="J36" s="347">
        <f t="shared" si="5"/>
        <v>0</v>
      </c>
    </row>
    <row r="37" spans="2:10" ht="12.75">
      <c r="B37" s="353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81" t="s">
        <v>42</v>
      </c>
      <c r="C38" s="43"/>
      <c r="D38" s="62"/>
      <c r="E38" s="62"/>
      <c r="F38" s="62"/>
      <c r="G38" s="72">
        <f>SUM(G31:G37)</f>
        <v>0</v>
      </c>
      <c r="H38" s="73">
        <f>SUM(H31:H37)</f>
        <v>0</v>
      </c>
      <c r="I38" s="74">
        <f>SUM(I31:I37)</f>
        <v>0</v>
      </c>
      <c r="J38" s="382">
        <f>SUM(J31:J37)</f>
        <v>0</v>
      </c>
    </row>
    <row r="39" spans="2:11" ht="12.75">
      <c r="B39" s="377" t="s">
        <v>16</v>
      </c>
      <c r="C39" s="50"/>
      <c r="D39" s="75" t="s">
        <v>17</v>
      </c>
      <c r="E39" s="76" t="s">
        <v>193</v>
      </c>
      <c r="F39" s="77" t="s">
        <v>19</v>
      </c>
      <c r="G39" s="78"/>
      <c r="H39" s="79"/>
      <c r="I39" s="67"/>
      <c r="J39" s="352"/>
      <c r="K39" s="80"/>
    </row>
    <row r="40" spans="2:10" ht="12.75">
      <c r="B40" s="350" t="s">
        <v>20</v>
      </c>
      <c r="C40" s="36"/>
      <c r="D40" s="15"/>
      <c r="E40" s="517">
        <f>+WP1!E40</f>
        <v>0</v>
      </c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 aca="true" t="shared" si="6" ref="J40:J51">+G40-I40</f>
        <v>0</v>
      </c>
    </row>
    <row r="41" spans="2:10" ht="12.75">
      <c r="B41" s="351" t="s">
        <v>21</v>
      </c>
      <c r="C41" s="81"/>
      <c r="D41" s="15"/>
      <c r="E41" s="517">
        <f>+WP1!E41</f>
        <v>0</v>
      </c>
      <c r="F41" s="677">
        <f>+D41*E41</f>
        <v>0</v>
      </c>
      <c r="G41" s="68">
        <f>+D41+F41</f>
        <v>0</v>
      </c>
      <c r="H41" s="306"/>
      <c r="I41" s="60">
        <f aca="true" t="shared" si="7" ref="I41:I51">+(H41*E41)+H41</f>
        <v>0</v>
      </c>
      <c r="J41" s="347">
        <f t="shared" si="6"/>
        <v>0</v>
      </c>
    </row>
    <row r="42" spans="2:10" ht="12.75">
      <c r="B42" s="351" t="s">
        <v>22</v>
      </c>
      <c r="C42" s="81"/>
      <c r="D42" s="15"/>
      <c r="E42" s="517">
        <f>+WP1!E42</f>
        <v>0</v>
      </c>
      <c r="F42" s="677">
        <f>+D42*E42</f>
        <v>0</v>
      </c>
      <c r="G42" s="68">
        <f>+D42+F42</f>
        <v>0</v>
      </c>
      <c r="H42" s="306"/>
      <c r="I42" s="60">
        <f t="shared" si="7"/>
        <v>0</v>
      </c>
      <c r="J42" s="347">
        <f t="shared" si="6"/>
        <v>0</v>
      </c>
    </row>
    <row r="43" spans="2:10" ht="12.75">
      <c r="B43" s="351" t="s">
        <v>23</v>
      </c>
      <c r="C43" s="81"/>
      <c r="D43" s="15"/>
      <c r="E43" s="517">
        <f>+WP1!E43</f>
        <v>0</v>
      </c>
      <c r="F43" s="677">
        <f>+D43*E43</f>
        <v>0</v>
      </c>
      <c r="G43" s="68">
        <f>+D43+F43</f>
        <v>0</v>
      </c>
      <c r="H43" s="306"/>
      <c r="I43" s="60">
        <f t="shared" si="7"/>
        <v>0</v>
      </c>
      <c r="J43" s="347">
        <f t="shared" si="6"/>
        <v>0</v>
      </c>
    </row>
    <row r="44" spans="2:10" ht="12.75">
      <c r="B44" s="351" t="s">
        <v>24</v>
      </c>
      <c r="C44" s="81"/>
      <c r="D44" s="82"/>
      <c r="E44" s="82"/>
      <c r="F44" s="678"/>
      <c r="G44" s="82"/>
      <c r="H44" s="83"/>
      <c r="I44" s="84"/>
      <c r="J44" s="352"/>
    </row>
    <row r="45" spans="2:10" ht="12.75">
      <c r="B45" s="351" t="s">
        <v>25</v>
      </c>
      <c r="C45" s="81"/>
      <c r="D45" s="15"/>
      <c r="E45" s="517">
        <f>+WP1!E45</f>
        <v>0</v>
      </c>
      <c r="F45" s="677">
        <f aca="true" t="shared" si="8" ref="F45:F51">+D45*E45</f>
        <v>0</v>
      </c>
      <c r="G45" s="68">
        <f aca="true" t="shared" si="9" ref="G45:G51">+D45+F45</f>
        <v>0</v>
      </c>
      <c r="H45" s="306"/>
      <c r="I45" s="60">
        <f t="shared" si="7"/>
        <v>0</v>
      </c>
      <c r="J45" s="347">
        <f t="shared" si="6"/>
        <v>0</v>
      </c>
    </row>
    <row r="46" spans="2:10" ht="12.75">
      <c r="B46" s="351" t="s">
        <v>26</v>
      </c>
      <c r="C46" s="81"/>
      <c r="D46" s="15"/>
      <c r="E46" s="517">
        <f>+WP1!E46</f>
        <v>0</v>
      </c>
      <c r="F46" s="677">
        <f t="shared" si="8"/>
        <v>0</v>
      </c>
      <c r="G46" s="68">
        <f t="shared" si="9"/>
        <v>0</v>
      </c>
      <c r="H46" s="306"/>
      <c r="I46" s="60">
        <f t="shared" si="7"/>
        <v>0</v>
      </c>
      <c r="J46" s="347">
        <f t="shared" si="6"/>
        <v>0</v>
      </c>
    </row>
    <row r="47" spans="2:10" ht="12.75">
      <c r="B47" s="351" t="s">
        <v>27</v>
      </c>
      <c r="C47" s="81"/>
      <c r="D47" s="15"/>
      <c r="E47" s="517">
        <f>+WP1!E47</f>
        <v>0</v>
      </c>
      <c r="F47" s="677">
        <f t="shared" si="8"/>
        <v>0</v>
      </c>
      <c r="G47" s="68">
        <f t="shared" si="9"/>
        <v>0</v>
      </c>
      <c r="H47" s="306"/>
      <c r="I47" s="60">
        <f t="shared" si="7"/>
        <v>0</v>
      </c>
      <c r="J47" s="347">
        <f t="shared" si="6"/>
        <v>0</v>
      </c>
    </row>
    <row r="48" spans="2:10" ht="12.75">
      <c r="B48" s="351" t="s">
        <v>28</v>
      </c>
      <c r="C48" s="81"/>
      <c r="D48" s="15"/>
      <c r="E48" s="517">
        <f>+WP1!E48</f>
        <v>0</v>
      </c>
      <c r="F48" s="677">
        <f t="shared" si="8"/>
        <v>0</v>
      </c>
      <c r="G48" s="68">
        <f t="shared" si="9"/>
        <v>0</v>
      </c>
      <c r="H48" s="306"/>
      <c r="I48" s="60">
        <f t="shared" si="7"/>
        <v>0</v>
      </c>
      <c r="J48" s="347">
        <f t="shared" si="6"/>
        <v>0</v>
      </c>
    </row>
    <row r="49" spans="2:10" ht="12.75">
      <c r="B49" s="351" t="s">
        <v>29</v>
      </c>
      <c r="C49" s="81"/>
      <c r="D49" s="15"/>
      <c r="E49" s="517">
        <f>+WP1!E49</f>
        <v>0</v>
      </c>
      <c r="F49" s="677">
        <f t="shared" si="8"/>
        <v>0</v>
      </c>
      <c r="G49" s="68">
        <f t="shared" si="9"/>
        <v>0</v>
      </c>
      <c r="H49" s="306"/>
      <c r="I49" s="60">
        <f t="shared" si="7"/>
        <v>0</v>
      </c>
      <c r="J49" s="347">
        <f t="shared" si="6"/>
        <v>0</v>
      </c>
    </row>
    <row r="50" spans="2:10" ht="12.75">
      <c r="B50" s="351" t="s">
        <v>30</v>
      </c>
      <c r="C50" s="81"/>
      <c r="D50" s="15"/>
      <c r="E50" s="517">
        <f>+WP1!E50</f>
        <v>0</v>
      </c>
      <c r="F50" s="677">
        <f t="shared" si="8"/>
        <v>0</v>
      </c>
      <c r="G50" s="68">
        <f t="shared" si="9"/>
        <v>0</v>
      </c>
      <c r="H50" s="306"/>
      <c r="I50" s="60">
        <f t="shared" si="7"/>
        <v>0</v>
      </c>
      <c r="J50" s="347">
        <f t="shared" si="6"/>
        <v>0</v>
      </c>
    </row>
    <row r="51" spans="2:10" ht="12.75">
      <c r="B51" s="353" t="s">
        <v>31</v>
      </c>
      <c r="C51" s="48"/>
      <c r="D51" s="15"/>
      <c r="E51" s="517">
        <f>+WP1!E51</f>
        <v>0</v>
      </c>
      <c r="F51" s="677">
        <f t="shared" si="8"/>
        <v>0</v>
      </c>
      <c r="G51" s="68">
        <f t="shared" si="9"/>
        <v>0</v>
      </c>
      <c r="H51" s="306"/>
      <c r="I51" s="60">
        <f t="shared" si="7"/>
        <v>0</v>
      </c>
      <c r="J51" s="347">
        <f t="shared" si="6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96" t="s">
        <v>55</v>
      </c>
      <c r="I53" s="87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531">
        <f>+WP1!F55</f>
        <v>0</v>
      </c>
      <c r="G55" s="147">
        <f>+D55*F55</f>
        <v>0</v>
      </c>
      <c r="H55" s="96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96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96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96"/>
      <c r="I58" s="94"/>
      <c r="J58" s="358">
        <f>+G58-I58</f>
        <v>0</v>
      </c>
    </row>
    <row r="59" spans="2:10" ht="12.75">
      <c r="B59" s="383" t="s">
        <v>44</v>
      </c>
      <c r="C59" s="49"/>
      <c r="D59" s="49"/>
      <c r="E59" s="49"/>
      <c r="F59" s="50"/>
      <c r="G59" s="86">
        <f>+G53+G55+G56+G57</f>
        <v>0</v>
      </c>
      <c r="H59" s="96"/>
      <c r="I59" s="87">
        <f>+I53+I55+I56+I57</f>
        <v>0</v>
      </c>
      <c r="J59" s="355">
        <f>+J53+J55+J56+J57</f>
        <v>0</v>
      </c>
    </row>
    <row r="60" spans="2:10" ht="12.75">
      <c r="B60" s="527">
        <v>9</v>
      </c>
      <c r="C60" s="49"/>
      <c r="D60" s="49"/>
      <c r="E60" s="53"/>
      <c r="F60" s="99"/>
      <c r="G60" s="65">
        <f>+G63*F60</f>
        <v>0</v>
      </c>
      <c r="H60" s="96"/>
      <c r="I60" s="100"/>
      <c r="J60" s="384"/>
    </row>
    <row r="61" spans="2:10" ht="12.75">
      <c r="B61" s="383" t="s">
        <v>45</v>
      </c>
      <c r="C61" s="49"/>
      <c r="D61" s="49"/>
      <c r="E61" s="53"/>
      <c r="F61" s="54"/>
      <c r="G61" s="101">
        <f>+G59+G60</f>
        <v>0</v>
      </c>
      <c r="H61" s="96"/>
      <c r="I61" s="102">
        <f>+I59+I60</f>
        <v>0</v>
      </c>
      <c r="J61" s="385">
        <f>+J59+J60</f>
        <v>0</v>
      </c>
    </row>
    <row r="62" spans="2:10" ht="12.75">
      <c r="B62" s="196" t="s">
        <v>191</v>
      </c>
      <c r="C62" s="49"/>
      <c r="D62" s="49"/>
      <c r="E62" s="508"/>
      <c r="F62" s="103"/>
      <c r="G62" s="101"/>
      <c r="H62" s="96"/>
      <c r="I62" s="441"/>
      <c r="J62" s="385"/>
    </row>
    <row r="63" spans="2:10" ht="12.75">
      <c r="B63" s="386">
        <v>12</v>
      </c>
      <c r="C63" s="49"/>
      <c r="D63" s="49"/>
      <c r="E63" s="49"/>
      <c r="F63" s="50"/>
      <c r="G63" s="65">
        <v>0</v>
      </c>
      <c r="H63" s="96"/>
      <c r="I63" s="100"/>
      <c r="J63" s="384"/>
    </row>
    <row r="64" spans="2:10" ht="12.75">
      <c r="B64" s="387">
        <v>13</v>
      </c>
      <c r="C64" s="41"/>
      <c r="D64" s="41"/>
      <c r="E64" s="104"/>
      <c r="F64" s="104"/>
      <c r="G64" s="65">
        <f>+E64*F64</f>
        <v>0</v>
      </c>
      <c r="H64" s="96"/>
      <c r="I64" s="100"/>
      <c r="J64" s="384"/>
    </row>
    <row r="65" spans="2:10" ht="12.75">
      <c r="B65" s="383" t="s">
        <v>46</v>
      </c>
      <c r="C65" s="49"/>
      <c r="D65" s="49"/>
      <c r="E65" s="49"/>
      <c r="F65" s="49"/>
      <c r="G65" s="105">
        <f>+G61+G62+G63+G64</f>
        <v>0</v>
      </c>
      <c r="H65" s="96"/>
      <c r="I65" s="106">
        <f>+I61+I62+I63+I64</f>
        <v>0</v>
      </c>
      <c r="J65" s="388">
        <f>+G65-I65</f>
        <v>0</v>
      </c>
    </row>
    <row r="66" spans="2:10" ht="12.75">
      <c r="B66" s="386">
        <v>15</v>
      </c>
      <c r="C66" s="49"/>
      <c r="D66" s="49"/>
      <c r="E66" s="49"/>
      <c r="F66" s="49"/>
      <c r="G66" s="107">
        <v>0</v>
      </c>
      <c r="H66" s="96"/>
      <c r="I66" s="100"/>
      <c r="J66" s="384"/>
    </row>
    <row r="67" spans="2:10" s="108" customFormat="1" ht="13.5" thickBot="1">
      <c r="B67" s="389" t="s">
        <v>49</v>
      </c>
      <c r="C67" s="390"/>
      <c r="D67" s="390"/>
      <c r="E67" s="390"/>
      <c r="F67" s="390"/>
      <c r="G67" s="391">
        <f>+G65-G66</f>
        <v>0</v>
      </c>
      <c r="H67" s="365"/>
      <c r="I67" s="392">
        <f>+I65-I66</f>
        <v>0</v>
      </c>
      <c r="J67" s="393">
        <f>+G67-I67</f>
        <v>0</v>
      </c>
    </row>
  </sheetData>
  <sheetProtection password="CC7E" sheet="1"/>
  <mergeCells count="25">
    <mergeCell ref="B35:C35"/>
    <mergeCell ref="B36:C36"/>
    <mergeCell ref="B31:C31"/>
    <mergeCell ref="B32:C32"/>
    <mergeCell ref="B33:C33"/>
    <mergeCell ref="B34:C34"/>
    <mergeCell ref="B16:C16"/>
    <mergeCell ref="B17:C17"/>
    <mergeCell ref="B18:C18"/>
    <mergeCell ref="B19:C19"/>
    <mergeCell ref="B27:C27"/>
    <mergeCell ref="B23:C23"/>
    <mergeCell ref="B24:C24"/>
    <mergeCell ref="B25:C25"/>
    <mergeCell ref="B26:C26"/>
    <mergeCell ref="G5:J5"/>
    <mergeCell ref="B20:C20"/>
    <mergeCell ref="B21:C21"/>
    <mergeCell ref="B22:C22"/>
    <mergeCell ref="B28:C28"/>
    <mergeCell ref="G6:J6"/>
    <mergeCell ref="G7:J7"/>
    <mergeCell ref="E9:J10"/>
    <mergeCell ref="B14:C14"/>
    <mergeCell ref="B15:C1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7"/>
  <sheetViews>
    <sheetView showGridLines="0" zoomScale="90" zoomScaleNormal="90" zoomScalePageLayoutView="0" workbookViewId="0" topLeftCell="A1">
      <selection activeCell="L51" sqref="L51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1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19.7109375" style="232" customWidth="1"/>
    <col min="8" max="8" width="11.57421875" style="232" customWidth="1"/>
    <col min="9" max="9" width="14.28125" style="232" customWidth="1"/>
    <col min="10" max="10" width="15.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63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05"/>
      <c r="H5" s="706"/>
      <c r="I5" s="706"/>
      <c r="J5" s="707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15"/>
      <c r="G9" s="715"/>
      <c r="H9" s="715"/>
      <c r="I9" s="715"/>
      <c r="J9" s="716"/>
    </row>
    <row r="10" spans="2:10" ht="12.75">
      <c r="B10" s="340"/>
      <c r="C10" s="241"/>
      <c r="D10" s="242"/>
      <c r="E10" s="717"/>
      <c r="F10" s="718"/>
      <c r="G10" s="718"/>
      <c r="H10" s="718"/>
      <c r="I10" s="718"/>
      <c r="J10" s="719"/>
    </row>
    <row r="11" spans="2:10" ht="12.75">
      <c r="B11" s="338"/>
      <c r="C11" s="238"/>
      <c r="D11" s="243"/>
      <c r="E11" s="244" t="s">
        <v>117</v>
      </c>
      <c r="F11" s="411" t="s">
        <v>113</v>
      </c>
      <c r="G11" s="243"/>
      <c r="H11" s="238"/>
      <c r="I11" s="238"/>
      <c r="J11" s="341"/>
    </row>
    <row r="12" spans="2:10" ht="12.75">
      <c r="B12" s="342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22">
        <f>+WP1!B14</f>
        <v>0</v>
      </c>
      <c r="C14" s="723"/>
      <c r="D14" s="253"/>
      <c r="E14" s="15"/>
      <c r="F14" s="533">
        <f>+WP1!F14</f>
        <v>0</v>
      </c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22">
        <f>+WP1!B15</f>
        <v>0</v>
      </c>
      <c r="C15" s="723"/>
      <c r="D15" s="253"/>
      <c r="E15" s="15"/>
      <c r="F15" s="533">
        <f>+WP1!F15</f>
        <v>0</v>
      </c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22">
        <f>+WP1!B16</f>
        <v>0</v>
      </c>
      <c r="C16" s="723"/>
      <c r="D16" s="253"/>
      <c r="E16" s="15"/>
      <c r="F16" s="533">
        <f>+WP1!F16</f>
        <v>0</v>
      </c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22">
        <f>+WP1!B17</f>
        <v>0</v>
      </c>
      <c r="C17" s="723"/>
      <c r="D17" s="253"/>
      <c r="E17" s="15"/>
      <c r="F17" s="533">
        <f>+WP1!F17</f>
        <v>0</v>
      </c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22">
        <f>+WP1!B18</f>
        <v>0</v>
      </c>
      <c r="C18" s="723"/>
      <c r="D18" s="253"/>
      <c r="E18" s="15"/>
      <c r="F18" s="533">
        <f>+WP1!F18</f>
        <v>0</v>
      </c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22">
        <f>+WP1!B19</f>
        <v>0</v>
      </c>
      <c r="C19" s="723"/>
      <c r="D19" s="253"/>
      <c r="E19" s="15"/>
      <c r="F19" s="533">
        <f>+WP1!F19</f>
        <v>0</v>
      </c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22">
        <f>+WP1!B20</f>
        <v>0</v>
      </c>
      <c r="C20" s="723"/>
      <c r="D20" s="253"/>
      <c r="E20" s="15"/>
      <c r="F20" s="533">
        <f>+WP1!F20</f>
        <v>0</v>
      </c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22">
        <f>+WP1!B21</f>
        <v>0</v>
      </c>
      <c r="C21" s="723"/>
      <c r="D21" s="253"/>
      <c r="E21" s="15"/>
      <c r="F21" s="533">
        <f>+WP1!F21</f>
        <v>0</v>
      </c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22">
        <f>+WP1!B22</f>
        <v>0</v>
      </c>
      <c r="C22" s="723"/>
      <c r="D22" s="253"/>
      <c r="E22" s="15"/>
      <c r="F22" s="533">
        <f>+WP1!F22</f>
        <v>0</v>
      </c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22">
        <f>+WP1!B23</f>
        <v>0</v>
      </c>
      <c r="C23" s="723"/>
      <c r="D23" s="253"/>
      <c r="E23" s="15"/>
      <c r="F23" s="533">
        <f>+WP1!F23</f>
        <v>0</v>
      </c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22">
        <f>+WP1!B24</f>
        <v>0</v>
      </c>
      <c r="C24" s="723"/>
      <c r="D24" s="253"/>
      <c r="E24" s="15"/>
      <c r="F24" s="533">
        <f>+WP1!F24</f>
        <v>0</v>
      </c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22">
        <f>+WP1!B25</f>
        <v>0</v>
      </c>
      <c r="C25" s="723"/>
      <c r="D25" s="253"/>
      <c r="E25" s="15"/>
      <c r="F25" s="533">
        <f>+WP1!F25</f>
        <v>0</v>
      </c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22">
        <f>+WP1!B26</f>
        <v>0</v>
      </c>
      <c r="C26" s="723"/>
      <c r="D26" s="253"/>
      <c r="E26" s="15"/>
      <c r="F26" s="533">
        <f>+WP1!F26</f>
        <v>0</v>
      </c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22">
        <f>+WP1!B27</f>
        <v>0</v>
      </c>
      <c r="C27" s="723"/>
      <c r="D27" s="253"/>
      <c r="E27" s="15"/>
      <c r="F27" s="533">
        <f>+WP1!F27</f>
        <v>0</v>
      </c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24">
        <f>+WP1!B28</f>
        <v>0</v>
      </c>
      <c r="C28" s="725"/>
      <c r="D28" s="396"/>
      <c r="E28" s="15"/>
      <c r="F28" s="533">
        <f>+WP1!F28</f>
        <v>0</v>
      </c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45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42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259"/>
      <c r="I30" s="260"/>
      <c r="J30" s="346"/>
    </row>
    <row r="31" spans="2:10" ht="12.75">
      <c r="B31" s="728">
        <f>+WP1!B31</f>
        <v>0</v>
      </c>
      <c r="C31" s="729"/>
      <c r="D31" s="525">
        <f>+WP1!D31</f>
        <v>0</v>
      </c>
      <c r="E31" s="15"/>
      <c r="F31" s="526">
        <f>+WP1!F31</f>
        <v>0</v>
      </c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8">
        <f>+WP1!B32</f>
        <v>0</v>
      </c>
      <c r="C32" s="729"/>
      <c r="D32" s="525">
        <f>+WP1!D32</f>
        <v>0</v>
      </c>
      <c r="E32" s="15"/>
      <c r="F32" s="526">
        <f>+WP1!F32</f>
        <v>0</v>
      </c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8">
        <f>+WP1!B33</f>
        <v>0</v>
      </c>
      <c r="C33" s="729"/>
      <c r="D33" s="525">
        <f>+WP1!D33</f>
        <v>0</v>
      </c>
      <c r="E33" s="15"/>
      <c r="F33" s="526">
        <f>+WP1!F33</f>
        <v>0</v>
      </c>
      <c r="G33" s="68">
        <f>+E33*F33</f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8">
        <f>+WP1!B34</f>
        <v>0</v>
      </c>
      <c r="C34" s="729"/>
      <c r="D34" s="525">
        <f>+WP1!D34</f>
        <v>0</v>
      </c>
      <c r="E34" s="15"/>
      <c r="F34" s="526">
        <f>+WP1!F34</f>
        <v>0</v>
      </c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8">
        <f>+WP1!B35</f>
        <v>0</v>
      </c>
      <c r="C35" s="729"/>
      <c r="D35" s="525">
        <f>+WP1!D35</f>
        <v>0</v>
      </c>
      <c r="E35" s="15"/>
      <c r="F35" s="526">
        <f>+WP1!F35</f>
        <v>0</v>
      </c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8">
        <f>+WP1!B36</f>
        <v>0</v>
      </c>
      <c r="C36" s="729"/>
      <c r="D36" s="525">
        <f>+WP1!D36</f>
        <v>0</v>
      </c>
      <c r="E36" s="15"/>
      <c r="F36" s="526">
        <f>+WP1!F36</f>
        <v>0</v>
      </c>
      <c r="G36" s="68">
        <f t="shared" si="3"/>
        <v>0</v>
      </c>
      <c r="H36" s="307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65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42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15"/>
      <c r="E40" s="517">
        <f>+WP1!E40</f>
        <v>0</v>
      </c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 aca="true" t="shared" si="6" ref="J40:J51">+G40-I40</f>
        <v>0</v>
      </c>
    </row>
    <row r="41" spans="2:10" ht="12.75">
      <c r="B41" s="351" t="s">
        <v>21</v>
      </c>
      <c r="C41" s="81"/>
      <c r="D41" s="15"/>
      <c r="E41" s="517">
        <f>+WP1!E41</f>
        <v>0</v>
      </c>
      <c r="F41" s="677">
        <f>+D41*E41</f>
        <v>0</v>
      </c>
      <c r="G41" s="68">
        <f>+D41+F41</f>
        <v>0</v>
      </c>
      <c r="H41" s="306"/>
      <c r="I41" s="60">
        <f aca="true" t="shared" si="7" ref="I41:I51">+(H41*E41)+H41</f>
        <v>0</v>
      </c>
      <c r="J41" s="347">
        <f t="shared" si="6"/>
        <v>0</v>
      </c>
    </row>
    <row r="42" spans="2:10" ht="12.75">
      <c r="B42" s="351" t="s">
        <v>22</v>
      </c>
      <c r="C42" s="81"/>
      <c r="D42" s="15"/>
      <c r="E42" s="517">
        <f>+WP1!E42</f>
        <v>0</v>
      </c>
      <c r="F42" s="677">
        <f>+D42*E42</f>
        <v>0</v>
      </c>
      <c r="G42" s="68">
        <f>+D42+F42</f>
        <v>0</v>
      </c>
      <c r="H42" s="306"/>
      <c r="I42" s="60">
        <f t="shared" si="7"/>
        <v>0</v>
      </c>
      <c r="J42" s="347">
        <f t="shared" si="6"/>
        <v>0</v>
      </c>
    </row>
    <row r="43" spans="2:10" ht="12.75">
      <c r="B43" s="351" t="s">
        <v>23</v>
      </c>
      <c r="C43" s="81"/>
      <c r="D43" s="15"/>
      <c r="E43" s="517">
        <f>+WP1!E43</f>
        <v>0</v>
      </c>
      <c r="F43" s="677">
        <f>+D43*E43</f>
        <v>0</v>
      </c>
      <c r="G43" s="68">
        <f>+D43+F43</f>
        <v>0</v>
      </c>
      <c r="H43" s="306"/>
      <c r="I43" s="60">
        <f t="shared" si="7"/>
        <v>0</v>
      </c>
      <c r="J43" s="347">
        <f t="shared" si="6"/>
        <v>0</v>
      </c>
    </row>
    <row r="44" spans="2:10" ht="12.75">
      <c r="B44" s="351" t="s">
        <v>24</v>
      </c>
      <c r="C44" s="81"/>
      <c r="D44" s="82"/>
      <c r="E44" s="82"/>
      <c r="F44" s="678"/>
      <c r="G44" s="82"/>
      <c r="H44" s="83"/>
      <c r="I44" s="84"/>
      <c r="J44" s="352"/>
    </row>
    <row r="45" spans="2:10" ht="12.75">
      <c r="B45" s="351" t="s">
        <v>25</v>
      </c>
      <c r="C45" s="81"/>
      <c r="D45" s="15"/>
      <c r="E45" s="517">
        <f>+WP1!E45</f>
        <v>0</v>
      </c>
      <c r="F45" s="677">
        <f aca="true" t="shared" si="8" ref="F45:F51">+D45*E45</f>
        <v>0</v>
      </c>
      <c r="G45" s="68">
        <f aca="true" t="shared" si="9" ref="G45:G51">+D45+F45</f>
        <v>0</v>
      </c>
      <c r="H45" s="306"/>
      <c r="I45" s="60">
        <f t="shared" si="7"/>
        <v>0</v>
      </c>
      <c r="J45" s="347">
        <f t="shared" si="6"/>
        <v>0</v>
      </c>
    </row>
    <row r="46" spans="2:10" ht="12.75">
      <c r="B46" s="351" t="s">
        <v>26</v>
      </c>
      <c r="C46" s="81"/>
      <c r="D46" s="15"/>
      <c r="E46" s="517">
        <f>+WP1!E46</f>
        <v>0</v>
      </c>
      <c r="F46" s="677">
        <f t="shared" si="8"/>
        <v>0</v>
      </c>
      <c r="G46" s="68">
        <f t="shared" si="9"/>
        <v>0</v>
      </c>
      <c r="H46" s="306"/>
      <c r="I46" s="60">
        <f t="shared" si="7"/>
        <v>0</v>
      </c>
      <c r="J46" s="347">
        <f t="shared" si="6"/>
        <v>0</v>
      </c>
    </row>
    <row r="47" spans="2:10" ht="12.75">
      <c r="B47" s="351" t="s">
        <v>27</v>
      </c>
      <c r="C47" s="81"/>
      <c r="D47" s="15"/>
      <c r="E47" s="517">
        <f>+WP1!E47</f>
        <v>0</v>
      </c>
      <c r="F47" s="677">
        <f t="shared" si="8"/>
        <v>0</v>
      </c>
      <c r="G47" s="68">
        <f t="shared" si="9"/>
        <v>0</v>
      </c>
      <c r="H47" s="306"/>
      <c r="I47" s="60">
        <f t="shared" si="7"/>
        <v>0</v>
      </c>
      <c r="J47" s="347">
        <f t="shared" si="6"/>
        <v>0</v>
      </c>
    </row>
    <row r="48" spans="2:10" ht="12.75">
      <c r="B48" s="351" t="s">
        <v>28</v>
      </c>
      <c r="C48" s="81"/>
      <c r="D48" s="15"/>
      <c r="E48" s="517">
        <f>+WP1!E48</f>
        <v>0</v>
      </c>
      <c r="F48" s="677">
        <f t="shared" si="8"/>
        <v>0</v>
      </c>
      <c r="G48" s="68">
        <f t="shared" si="9"/>
        <v>0</v>
      </c>
      <c r="H48" s="306"/>
      <c r="I48" s="60">
        <f t="shared" si="7"/>
        <v>0</v>
      </c>
      <c r="J48" s="347">
        <f t="shared" si="6"/>
        <v>0</v>
      </c>
    </row>
    <row r="49" spans="2:10" ht="12.75">
      <c r="B49" s="351" t="s">
        <v>29</v>
      </c>
      <c r="C49" s="81"/>
      <c r="D49" s="15"/>
      <c r="E49" s="517">
        <f>+WP1!E49</f>
        <v>0</v>
      </c>
      <c r="F49" s="677">
        <f t="shared" si="8"/>
        <v>0</v>
      </c>
      <c r="G49" s="68">
        <f t="shared" si="9"/>
        <v>0</v>
      </c>
      <c r="H49" s="306"/>
      <c r="I49" s="60">
        <f t="shared" si="7"/>
        <v>0</v>
      </c>
      <c r="J49" s="347">
        <f t="shared" si="6"/>
        <v>0</v>
      </c>
    </row>
    <row r="50" spans="2:10" ht="12.75">
      <c r="B50" s="351" t="s">
        <v>30</v>
      </c>
      <c r="C50" s="81"/>
      <c r="D50" s="15"/>
      <c r="E50" s="517">
        <f>+WP1!E50</f>
        <v>0</v>
      </c>
      <c r="F50" s="677">
        <f t="shared" si="8"/>
        <v>0</v>
      </c>
      <c r="G50" s="68">
        <f t="shared" si="9"/>
        <v>0</v>
      </c>
      <c r="H50" s="306"/>
      <c r="I50" s="60">
        <f t="shared" si="7"/>
        <v>0</v>
      </c>
      <c r="J50" s="347">
        <f t="shared" si="6"/>
        <v>0</v>
      </c>
    </row>
    <row r="51" spans="2:10" ht="12.75">
      <c r="B51" s="353" t="s">
        <v>31</v>
      </c>
      <c r="C51" s="48"/>
      <c r="D51" s="15"/>
      <c r="E51" s="517">
        <f>+WP1!E51</f>
        <v>0</v>
      </c>
      <c r="F51" s="677">
        <f t="shared" si="8"/>
        <v>0</v>
      </c>
      <c r="G51" s="68">
        <f t="shared" si="9"/>
        <v>0</v>
      </c>
      <c r="H51" s="306"/>
      <c r="I51" s="60">
        <f t="shared" si="7"/>
        <v>0</v>
      </c>
      <c r="J51" s="347">
        <f t="shared" si="6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96" t="s">
        <v>55</v>
      </c>
      <c r="I53" s="87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531">
        <f>+WP1!F55</f>
        <v>0</v>
      </c>
      <c r="G55" s="147">
        <f>+D55*F55</f>
        <v>0</v>
      </c>
      <c r="H55" s="96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96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96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96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96"/>
      <c r="I59" s="467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96"/>
      <c r="I60" s="267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96"/>
      <c r="I61" s="46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96"/>
      <c r="I63" s="267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96"/>
      <c r="I64" s="267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96"/>
      <c r="I65" s="469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96"/>
      <c r="I66" s="267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36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B35:C35"/>
    <mergeCell ref="B36:C36"/>
    <mergeCell ref="B31:C31"/>
    <mergeCell ref="B32:C32"/>
    <mergeCell ref="B33:C33"/>
    <mergeCell ref="B34:C34"/>
    <mergeCell ref="B16:C16"/>
    <mergeCell ref="B17:C17"/>
    <mergeCell ref="B18:C18"/>
    <mergeCell ref="B19:C19"/>
    <mergeCell ref="B27:C27"/>
    <mergeCell ref="B23:C23"/>
    <mergeCell ref="B24:C24"/>
    <mergeCell ref="B25:C25"/>
    <mergeCell ref="B26:C26"/>
    <mergeCell ref="G5:J5"/>
    <mergeCell ref="B20:C20"/>
    <mergeCell ref="B21:C21"/>
    <mergeCell ref="B22:C22"/>
    <mergeCell ref="B28:C28"/>
    <mergeCell ref="G6:J6"/>
    <mergeCell ref="G7:J7"/>
    <mergeCell ref="E9:J10"/>
    <mergeCell ref="B14:C14"/>
    <mergeCell ref="B15:C1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7"/>
  <sheetViews>
    <sheetView showGridLines="0" zoomScale="90" zoomScaleNormal="90" zoomScalePageLayoutView="0" workbookViewId="0" topLeftCell="A1">
      <selection activeCell="E9" sqref="E9:J10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1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19.7109375" style="232" customWidth="1"/>
    <col min="8" max="8" width="11.57421875" style="232" customWidth="1"/>
    <col min="9" max="9" width="14.28125" style="232" customWidth="1"/>
    <col min="10" max="10" width="15.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63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05"/>
      <c r="H5" s="706"/>
      <c r="I5" s="706"/>
      <c r="J5" s="707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15"/>
      <c r="G9" s="715"/>
      <c r="H9" s="715"/>
      <c r="I9" s="715"/>
      <c r="J9" s="716"/>
    </row>
    <row r="10" spans="2:10" ht="12.75">
      <c r="B10" s="340"/>
      <c r="C10" s="241"/>
      <c r="D10" s="242"/>
      <c r="E10" s="717"/>
      <c r="F10" s="718"/>
      <c r="G10" s="718"/>
      <c r="H10" s="718"/>
      <c r="I10" s="718"/>
      <c r="J10" s="719"/>
    </row>
    <row r="11" spans="2:10" ht="12.75">
      <c r="B11" s="338"/>
      <c r="C11" s="238"/>
      <c r="D11" s="243"/>
      <c r="E11" s="244" t="s">
        <v>118</v>
      </c>
      <c r="F11" s="411" t="s">
        <v>113</v>
      </c>
      <c r="G11" s="243"/>
      <c r="H11" s="238"/>
      <c r="I11" s="238"/>
      <c r="J11" s="341"/>
    </row>
    <row r="12" spans="2:10" ht="12.75">
      <c r="B12" s="342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22">
        <f>+WP1!B14</f>
        <v>0</v>
      </c>
      <c r="C14" s="723"/>
      <c r="D14" s="253"/>
      <c r="E14" s="26"/>
      <c r="F14" s="533">
        <f>+WP1!F14</f>
        <v>0</v>
      </c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22">
        <f>+WP1!B15</f>
        <v>0</v>
      </c>
      <c r="C15" s="723"/>
      <c r="D15" s="253"/>
      <c r="E15" s="26"/>
      <c r="F15" s="533">
        <f>+WP1!F15</f>
        <v>0</v>
      </c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22">
        <f>+WP1!B16</f>
        <v>0</v>
      </c>
      <c r="C16" s="723"/>
      <c r="D16" s="253"/>
      <c r="E16" s="26"/>
      <c r="F16" s="533">
        <f>+WP1!F16</f>
        <v>0</v>
      </c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22">
        <f>+WP1!B17</f>
        <v>0</v>
      </c>
      <c r="C17" s="723"/>
      <c r="D17" s="253"/>
      <c r="E17" s="15"/>
      <c r="F17" s="533">
        <f>+WP1!F17</f>
        <v>0</v>
      </c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22">
        <f>+WP1!B18</f>
        <v>0</v>
      </c>
      <c r="C18" s="723"/>
      <c r="D18" s="253"/>
      <c r="E18" s="15"/>
      <c r="F18" s="533">
        <f>+WP1!F18</f>
        <v>0</v>
      </c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22">
        <f>+WP1!B19</f>
        <v>0</v>
      </c>
      <c r="C19" s="723"/>
      <c r="D19" s="253"/>
      <c r="E19" s="15"/>
      <c r="F19" s="533">
        <f>+WP1!F19</f>
        <v>0</v>
      </c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22">
        <f>+WP1!B20</f>
        <v>0</v>
      </c>
      <c r="C20" s="723"/>
      <c r="D20" s="253"/>
      <c r="E20" s="15"/>
      <c r="F20" s="533">
        <f>+WP1!F20</f>
        <v>0</v>
      </c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22">
        <f>+WP1!B21</f>
        <v>0</v>
      </c>
      <c r="C21" s="723"/>
      <c r="D21" s="253"/>
      <c r="E21" s="15"/>
      <c r="F21" s="533">
        <f>+WP1!F21</f>
        <v>0</v>
      </c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22">
        <f>+WP1!B22</f>
        <v>0</v>
      </c>
      <c r="C22" s="723"/>
      <c r="D22" s="253"/>
      <c r="E22" s="15"/>
      <c r="F22" s="533">
        <f>+WP1!F22</f>
        <v>0</v>
      </c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22">
        <f>+WP1!B23</f>
        <v>0</v>
      </c>
      <c r="C23" s="723"/>
      <c r="D23" s="253"/>
      <c r="E23" s="15"/>
      <c r="F23" s="533">
        <f>+WP1!F23</f>
        <v>0</v>
      </c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22">
        <f>+WP1!B24</f>
        <v>0</v>
      </c>
      <c r="C24" s="723"/>
      <c r="D24" s="253"/>
      <c r="E24" s="15"/>
      <c r="F24" s="533">
        <f>+WP1!F24</f>
        <v>0</v>
      </c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22">
        <f>+WP1!B25</f>
        <v>0</v>
      </c>
      <c r="C25" s="723"/>
      <c r="D25" s="253"/>
      <c r="E25" s="15"/>
      <c r="F25" s="533">
        <f>+WP1!F25</f>
        <v>0</v>
      </c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22">
        <f>+WP1!B26</f>
        <v>0</v>
      </c>
      <c r="C26" s="723"/>
      <c r="D26" s="253"/>
      <c r="E26" s="15"/>
      <c r="F26" s="533">
        <f>+WP1!F26</f>
        <v>0</v>
      </c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22">
        <f>+WP1!B27</f>
        <v>0</v>
      </c>
      <c r="C27" s="723"/>
      <c r="D27" s="253"/>
      <c r="E27" s="15"/>
      <c r="F27" s="533">
        <f>+WP1!F27</f>
        <v>0</v>
      </c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24">
        <f>+WP1!B28</f>
        <v>0</v>
      </c>
      <c r="C28" s="725"/>
      <c r="D28" s="396"/>
      <c r="E28" s="15"/>
      <c r="F28" s="533">
        <f>+WP1!F28</f>
        <v>0</v>
      </c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45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42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259"/>
      <c r="I30" s="260"/>
      <c r="J30" s="346"/>
    </row>
    <row r="31" spans="2:10" ht="12.75">
      <c r="B31" s="728">
        <f>+WP1!B31</f>
        <v>0</v>
      </c>
      <c r="C31" s="729"/>
      <c r="D31" s="525">
        <f>+WP1!D31</f>
        <v>0</v>
      </c>
      <c r="E31" s="26"/>
      <c r="F31" s="526">
        <f>+WP1!F31</f>
        <v>0</v>
      </c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8">
        <f>+WP1!B32</f>
        <v>0</v>
      </c>
      <c r="C32" s="729"/>
      <c r="D32" s="525">
        <f>+WP1!D32</f>
        <v>0</v>
      </c>
      <c r="E32" s="26"/>
      <c r="F32" s="526">
        <f>+WP1!F32</f>
        <v>0</v>
      </c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8">
        <f>+WP1!B33</f>
        <v>0</v>
      </c>
      <c r="C33" s="729"/>
      <c r="D33" s="525">
        <f>+WP1!D33</f>
        <v>0</v>
      </c>
      <c r="E33" s="26"/>
      <c r="F33" s="526">
        <f>+WP1!F33</f>
        <v>0</v>
      </c>
      <c r="G33" s="68">
        <f>+E33*F33</f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8">
        <f>+WP1!B34</f>
        <v>0</v>
      </c>
      <c r="C34" s="729"/>
      <c r="D34" s="525">
        <f>+WP1!D34</f>
        <v>0</v>
      </c>
      <c r="E34" s="26"/>
      <c r="F34" s="526">
        <f>+WP1!F34</f>
        <v>0</v>
      </c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8">
        <f>+WP1!B35</f>
        <v>0</v>
      </c>
      <c r="C35" s="729"/>
      <c r="D35" s="525">
        <f>+WP1!D35</f>
        <v>0</v>
      </c>
      <c r="E35" s="26"/>
      <c r="F35" s="526">
        <f>+WP1!F35</f>
        <v>0</v>
      </c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8">
        <f>+WP1!B36</f>
        <v>0</v>
      </c>
      <c r="C36" s="729"/>
      <c r="D36" s="525">
        <f>+WP1!D36</f>
        <v>0</v>
      </c>
      <c r="E36" s="26"/>
      <c r="F36" s="526">
        <f>+WP1!F36</f>
        <v>0</v>
      </c>
      <c r="G36" s="68">
        <f t="shared" si="3"/>
        <v>0</v>
      </c>
      <c r="H36" s="307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65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42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26"/>
      <c r="E40" s="517">
        <f>+WP1!E40</f>
        <v>0</v>
      </c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 aca="true" t="shared" si="6" ref="J40:J51">+G40-I40</f>
        <v>0</v>
      </c>
    </row>
    <row r="41" spans="2:10" ht="12.75">
      <c r="B41" s="351" t="s">
        <v>21</v>
      </c>
      <c r="C41" s="81"/>
      <c r="D41" s="26"/>
      <c r="E41" s="517">
        <f>+WP1!E41</f>
        <v>0</v>
      </c>
      <c r="F41" s="677">
        <f>+D41*E41</f>
        <v>0</v>
      </c>
      <c r="G41" s="68">
        <f>+D41+F41</f>
        <v>0</v>
      </c>
      <c r="H41" s="306"/>
      <c r="I41" s="60">
        <f aca="true" t="shared" si="7" ref="I41:I51">+(H41*E41)+H41</f>
        <v>0</v>
      </c>
      <c r="J41" s="347">
        <f t="shared" si="6"/>
        <v>0</v>
      </c>
    </row>
    <row r="42" spans="2:10" ht="12.75">
      <c r="B42" s="351" t="s">
        <v>22</v>
      </c>
      <c r="C42" s="81"/>
      <c r="D42" s="26"/>
      <c r="E42" s="517">
        <f>+WP1!E42</f>
        <v>0</v>
      </c>
      <c r="F42" s="677">
        <f>+D42*E42</f>
        <v>0</v>
      </c>
      <c r="G42" s="68">
        <f>+D42+F42</f>
        <v>0</v>
      </c>
      <c r="H42" s="306"/>
      <c r="I42" s="60">
        <f t="shared" si="7"/>
        <v>0</v>
      </c>
      <c r="J42" s="347">
        <f t="shared" si="6"/>
        <v>0</v>
      </c>
    </row>
    <row r="43" spans="2:10" ht="12.75">
      <c r="B43" s="351" t="s">
        <v>23</v>
      </c>
      <c r="C43" s="81"/>
      <c r="D43" s="26"/>
      <c r="E43" s="517">
        <f>+WP1!E43</f>
        <v>0</v>
      </c>
      <c r="F43" s="677">
        <f>+D43*E43</f>
        <v>0</v>
      </c>
      <c r="G43" s="68">
        <f>+D43+F43</f>
        <v>0</v>
      </c>
      <c r="H43" s="306"/>
      <c r="I43" s="60">
        <f t="shared" si="7"/>
        <v>0</v>
      </c>
      <c r="J43" s="347">
        <f t="shared" si="6"/>
        <v>0</v>
      </c>
    </row>
    <row r="44" spans="2:10" ht="12.75">
      <c r="B44" s="351" t="s">
        <v>24</v>
      </c>
      <c r="C44" s="81"/>
      <c r="D44" s="82"/>
      <c r="E44" s="82"/>
      <c r="F44" s="678"/>
      <c r="G44" s="82"/>
      <c r="H44" s="83"/>
      <c r="I44" s="84"/>
      <c r="J44" s="352"/>
    </row>
    <row r="45" spans="2:10" ht="12.75">
      <c r="B45" s="351" t="s">
        <v>25</v>
      </c>
      <c r="C45" s="81"/>
      <c r="D45" s="26"/>
      <c r="E45" s="517">
        <f>+WP1!E45</f>
        <v>0</v>
      </c>
      <c r="F45" s="677">
        <f aca="true" t="shared" si="8" ref="F45:F51">+D45*E45</f>
        <v>0</v>
      </c>
      <c r="G45" s="68">
        <f aca="true" t="shared" si="9" ref="G45:G51">+D45+F45</f>
        <v>0</v>
      </c>
      <c r="H45" s="306"/>
      <c r="I45" s="60">
        <f t="shared" si="7"/>
        <v>0</v>
      </c>
      <c r="J45" s="347">
        <f t="shared" si="6"/>
        <v>0</v>
      </c>
    </row>
    <row r="46" spans="2:10" ht="12.75">
      <c r="B46" s="351" t="s">
        <v>26</v>
      </c>
      <c r="C46" s="81"/>
      <c r="D46" s="26"/>
      <c r="E46" s="517">
        <f>+WP1!E46</f>
        <v>0</v>
      </c>
      <c r="F46" s="677">
        <f t="shared" si="8"/>
        <v>0</v>
      </c>
      <c r="G46" s="68">
        <f t="shared" si="9"/>
        <v>0</v>
      </c>
      <c r="H46" s="306"/>
      <c r="I46" s="60">
        <f t="shared" si="7"/>
        <v>0</v>
      </c>
      <c r="J46" s="347">
        <f t="shared" si="6"/>
        <v>0</v>
      </c>
    </row>
    <row r="47" spans="2:10" ht="12.75">
      <c r="B47" s="351" t="s">
        <v>27</v>
      </c>
      <c r="C47" s="81"/>
      <c r="D47" s="26"/>
      <c r="E47" s="517">
        <f>+WP1!E47</f>
        <v>0</v>
      </c>
      <c r="F47" s="677">
        <f t="shared" si="8"/>
        <v>0</v>
      </c>
      <c r="G47" s="68">
        <f t="shared" si="9"/>
        <v>0</v>
      </c>
      <c r="H47" s="306"/>
      <c r="I47" s="60">
        <f t="shared" si="7"/>
        <v>0</v>
      </c>
      <c r="J47" s="347">
        <f t="shared" si="6"/>
        <v>0</v>
      </c>
    </row>
    <row r="48" spans="2:10" ht="12.75">
      <c r="B48" s="351" t="s">
        <v>28</v>
      </c>
      <c r="C48" s="81"/>
      <c r="D48" s="26"/>
      <c r="E48" s="517">
        <f>+WP1!E48</f>
        <v>0</v>
      </c>
      <c r="F48" s="677">
        <f t="shared" si="8"/>
        <v>0</v>
      </c>
      <c r="G48" s="68">
        <f t="shared" si="9"/>
        <v>0</v>
      </c>
      <c r="H48" s="306"/>
      <c r="I48" s="60">
        <f t="shared" si="7"/>
        <v>0</v>
      </c>
      <c r="J48" s="347">
        <f t="shared" si="6"/>
        <v>0</v>
      </c>
    </row>
    <row r="49" spans="2:10" ht="12.75">
      <c r="B49" s="351" t="s">
        <v>29</v>
      </c>
      <c r="C49" s="81"/>
      <c r="D49" s="26"/>
      <c r="E49" s="517">
        <f>+WP1!E49</f>
        <v>0</v>
      </c>
      <c r="F49" s="677">
        <f t="shared" si="8"/>
        <v>0</v>
      </c>
      <c r="G49" s="68">
        <f t="shared" si="9"/>
        <v>0</v>
      </c>
      <c r="H49" s="306"/>
      <c r="I49" s="60">
        <f t="shared" si="7"/>
        <v>0</v>
      </c>
      <c r="J49" s="347">
        <f t="shared" si="6"/>
        <v>0</v>
      </c>
    </row>
    <row r="50" spans="2:10" ht="12.75">
      <c r="B50" s="351" t="s">
        <v>30</v>
      </c>
      <c r="C50" s="81"/>
      <c r="D50" s="26"/>
      <c r="E50" s="517">
        <f>+WP1!E50</f>
        <v>0</v>
      </c>
      <c r="F50" s="677">
        <f t="shared" si="8"/>
        <v>0</v>
      </c>
      <c r="G50" s="68">
        <f t="shared" si="9"/>
        <v>0</v>
      </c>
      <c r="H50" s="306"/>
      <c r="I50" s="60">
        <f t="shared" si="7"/>
        <v>0</v>
      </c>
      <c r="J50" s="347">
        <f t="shared" si="6"/>
        <v>0</v>
      </c>
    </row>
    <row r="51" spans="2:10" ht="12.75">
      <c r="B51" s="353" t="s">
        <v>31</v>
      </c>
      <c r="C51" s="48"/>
      <c r="D51" s="26"/>
      <c r="E51" s="517">
        <f>+WP1!E51</f>
        <v>0</v>
      </c>
      <c r="F51" s="677">
        <f t="shared" si="8"/>
        <v>0</v>
      </c>
      <c r="G51" s="68">
        <f t="shared" si="9"/>
        <v>0</v>
      </c>
      <c r="H51" s="306"/>
      <c r="I51" s="60">
        <f t="shared" si="7"/>
        <v>0</v>
      </c>
      <c r="J51" s="347">
        <f t="shared" si="6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96" t="s">
        <v>55</v>
      </c>
      <c r="I53" s="87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531">
        <f>+WP1!F55</f>
        <v>0</v>
      </c>
      <c r="G55" s="147">
        <f>+D55*F55</f>
        <v>0</v>
      </c>
      <c r="H55" s="96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96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96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96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96"/>
      <c r="I59" s="467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96"/>
      <c r="I60" s="267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96"/>
      <c r="I61" s="46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96"/>
      <c r="I63" s="267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96"/>
      <c r="I64" s="267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96"/>
      <c r="I65" s="469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96"/>
      <c r="I66" s="267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36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B36:C36"/>
    <mergeCell ref="B28:C28"/>
    <mergeCell ref="B31:C31"/>
    <mergeCell ref="B32:C32"/>
    <mergeCell ref="B33:C33"/>
    <mergeCell ref="B34:C34"/>
    <mergeCell ref="B35:C3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G5:J5"/>
    <mergeCell ref="G6:J6"/>
    <mergeCell ref="G7:J7"/>
    <mergeCell ref="E9:J10"/>
    <mergeCell ref="B14:C14"/>
    <mergeCell ref="B15:C1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7"/>
  <sheetViews>
    <sheetView showGridLines="0" zoomScale="90" zoomScaleNormal="90" zoomScalePageLayoutView="0" workbookViewId="0" topLeftCell="A1">
      <selection activeCell="H45" sqref="H45:H51"/>
    </sheetView>
  </sheetViews>
  <sheetFormatPr defaultColWidth="9.140625" defaultRowHeight="12.75"/>
  <cols>
    <col min="1" max="1" width="3.421875" style="232" customWidth="1"/>
    <col min="2" max="2" width="18.8515625" style="232" customWidth="1"/>
    <col min="3" max="3" width="21.28125" style="232" customWidth="1"/>
    <col min="4" max="4" width="14.421875" style="232" customWidth="1"/>
    <col min="5" max="5" width="15.8515625" style="232" customWidth="1"/>
    <col min="6" max="6" width="16.8515625" style="232" customWidth="1"/>
    <col min="7" max="7" width="19.7109375" style="232" customWidth="1"/>
    <col min="8" max="8" width="11.57421875" style="232" customWidth="1"/>
    <col min="9" max="9" width="14.28125" style="232" customWidth="1"/>
    <col min="10" max="10" width="15.421875" style="232" customWidth="1"/>
    <col min="11" max="16384" width="9.140625" style="232" customWidth="1"/>
  </cols>
  <sheetData>
    <row r="1" ht="13.5" thickBot="1"/>
    <row r="2" spans="5:7" s="34" customFormat="1" ht="27" customHeight="1" thickBot="1" thickTop="1">
      <c r="E2" s="632" t="s">
        <v>140</v>
      </c>
      <c r="F2" s="63"/>
      <c r="G2" s="630" t="s">
        <v>233</v>
      </c>
    </row>
    <row r="3" ht="14.25" thickBot="1" thickTop="1"/>
    <row r="4" spans="2:10" ht="30">
      <c r="B4" s="329" t="s">
        <v>0</v>
      </c>
      <c r="C4" s="330"/>
      <c r="D4" s="331" t="s">
        <v>1</v>
      </c>
      <c r="E4" s="332" t="s">
        <v>57</v>
      </c>
      <c r="F4" s="331" t="s">
        <v>2</v>
      </c>
      <c r="G4" s="332">
        <v>1</v>
      </c>
      <c r="H4" s="333"/>
      <c r="I4" s="334" t="s">
        <v>39</v>
      </c>
      <c r="J4" s="335">
        <v>1</v>
      </c>
    </row>
    <row r="5" spans="2:10" ht="12.75">
      <c r="B5" s="336" t="s">
        <v>50</v>
      </c>
      <c r="C5" s="233"/>
      <c r="D5" s="233"/>
      <c r="E5" s="234"/>
      <c r="F5" s="235" t="s">
        <v>51</v>
      </c>
      <c r="G5" s="705"/>
      <c r="H5" s="706"/>
      <c r="I5" s="706"/>
      <c r="J5" s="707"/>
    </row>
    <row r="6" spans="2:10" ht="12.75">
      <c r="B6" s="337" t="s">
        <v>47</v>
      </c>
      <c r="C6" s="394"/>
      <c r="D6" s="236" t="s">
        <v>38</v>
      </c>
      <c r="E6" s="277"/>
      <c r="F6" s="39" t="s">
        <v>3</v>
      </c>
      <c r="G6" s="711"/>
      <c r="H6" s="712"/>
      <c r="I6" s="712"/>
      <c r="J6" s="713"/>
    </row>
    <row r="7" spans="2:10" ht="24" customHeight="1">
      <c r="B7" s="338" t="s">
        <v>4</v>
      </c>
      <c r="C7" s="237"/>
      <c r="D7" s="238" t="s">
        <v>41</v>
      </c>
      <c r="E7" s="667"/>
      <c r="F7" s="42" t="s">
        <v>5</v>
      </c>
      <c r="G7" s="711"/>
      <c r="H7" s="712"/>
      <c r="I7" s="712"/>
      <c r="J7" s="713"/>
    </row>
    <row r="8" spans="2:10" ht="12.75">
      <c r="B8" s="339"/>
      <c r="C8" s="239"/>
      <c r="D8" s="240"/>
      <c r="E8" s="45" t="s">
        <v>6</v>
      </c>
      <c r="F8" s="35"/>
      <c r="G8" s="36"/>
      <c r="H8" s="35"/>
      <c r="I8" s="35"/>
      <c r="J8" s="273"/>
    </row>
    <row r="9" spans="2:10" ht="18" customHeight="1">
      <c r="B9" s="340"/>
      <c r="C9" s="241"/>
      <c r="D9" s="242"/>
      <c r="E9" s="714"/>
      <c r="F9" s="715"/>
      <c r="G9" s="715"/>
      <c r="H9" s="715"/>
      <c r="I9" s="715"/>
      <c r="J9" s="716"/>
    </row>
    <row r="10" spans="2:10" ht="12.75">
      <c r="B10" s="340"/>
      <c r="C10" s="241"/>
      <c r="D10" s="242"/>
      <c r="E10" s="717"/>
      <c r="F10" s="718"/>
      <c r="G10" s="718"/>
      <c r="H10" s="718"/>
      <c r="I10" s="718"/>
      <c r="J10" s="719"/>
    </row>
    <row r="11" spans="2:10" ht="12.75">
      <c r="B11" s="338"/>
      <c r="C11" s="238"/>
      <c r="D11" s="243"/>
      <c r="E11" s="244" t="s">
        <v>119</v>
      </c>
      <c r="F11" s="411" t="s">
        <v>113</v>
      </c>
      <c r="G11" s="243"/>
      <c r="H11" s="238"/>
      <c r="I11" s="238"/>
      <c r="J11" s="341"/>
    </row>
    <row r="12" spans="2:10" ht="12.75">
      <c r="B12" s="342" t="s">
        <v>7</v>
      </c>
      <c r="C12" s="246"/>
      <c r="D12" s="247"/>
      <c r="E12" s="248" t="s">
        <v>89</v>
      </c>
      <c r="F12" s="248" t="s">
        <v>8</v>
      </c>
      <c r="G12" s="538" t="s">
        <v>203</v>
      </c>
      <c r="H12" s="52" t="s">
        <v>199</v>
      </c>
      <c r="I12" s="52" t="s">
        <v>200</v>
      </c>
      <c r="J12" s="539" t="s">
        <v>201</v>
      </c>
    </row>
    <row r="13" spans="2:10" ht="12.75">
      <c r="B13" s="343" t="s">
        <v>9</v>
      </c>
      <c r="C13" s="249"/>
      <c r="D13" s="250"/>
      <c r="E13" s="251" t="s">
        <v>10</v>
      </c>
      <c r="F13" s="55" t="s">
        <v>205</v>
      </c>
      <c r="G13" s="162" t="s">
        <v>48</v>
      </c>
      <c r="H13" s="252" t="s">
        <v>88</v>
      </c>
      <c r="I13" s="252" t="s">
        <v>48</v>
      </c>
      <c r="J13" s="344" t="s">
        <v>48</v>
      </c>
    </row>
    <row r="14" spans="2:10" ht="12.75">
      <c r="B14" s="722">
        <f>+WP1!B14</f>
        <v>0</v>
      </c>
      <c r="C14" s="723"/>
      <c r="D14" s="253"/>
      <c r="E14" s="26"/>
      <c r="F14" s="533">
        <f>+WP1!F14</f>
        <v>0</v>
      </c>
      <c r="G14" s="449">
        <f aca="true" t="shared" si="0" ref="G14:G28">+E14*F14</f>
        <v>0</v>
      </c>
      <c r="H14" s="306"/>
      <c r="I14" s="451">
        <f aca="true" t="shared" si="1" ref="I14:I27">+H14*F14</f>
        <v>0</v>
      </c>
      <c r="J14" s="452">
        <f aca="true" t="shared" si="2" ref="J14:J27">+G14-I14</f>
        <v>0</v>
      </c>
    </row>
    <row r="15" spans="2:10" ht="12.75">
      <c r="B15" s="722">
        <f>+WP1!B15</f>
        <v>0</v>
      </c>
      <c r="C15" s="723"/>
      <c r="D15" s="253"/>
      <c r="E15" s="26"/>
      <c r="F15" s="533">
        <f>+WP1!F15</f>
        <v>0</v>
      </c>
      <c r="G15" s="449">
        <f t="shared" si="0"/>
        <v>0</v>
      </c>
      <c r="H15" s="306"/>
      <c r="I15" s="451">
        <f t="shared" si="1"/>
        <v>0</v>
      </c>
      <c r="J15" s="452">
        <f t="shared" si="2"/>
        <v>0</v>
      </c>
    </row>
    <row r="16" spans="2:14" ht="12.75">
      <c r="B16" s="722">
        <f>+WP1!B16</f>
        <v>0</v>
      </c>
      <c r="C16" s="723"/>
      <c r="D16" s="253"/>
      <c r="E16" s="26"/>
      <c r="F16" s="533">
        <f>+WP1!F16</f>
        <v>0</v>
      </c>
      <c r="G16" s="449">
        <f t="shared" si="0"/>
        <v>0</v>
      </c>
      <c r="H16" s="306"/>
      <c r="I16" s="451">
        <f t="shared" si="1"/>
        <v>0</v>
      </c>
      <c r="J16" s="452">
        <f t="shared" si="2"/>
        <v>0</v>
      </c>
      <c r="N16" s="232" t="s">
        <v>55</v>
      </c>
    </row>
    <row r="17" spans="2:10" ht="12.75">
      <c r="B17" s="722">
        <f>+WP1!B17</f>
        <v>0</v>
      </c>
      <c r="C17" s="723"/>
      <c r="D17" s="253"/>
      <c r="E17" s="15"/>
      <c r="F17" s="533">
        <f>+WP1!F17</f>
        <v>0</v>
      </c>
      <c r="G17" s="449">
        <f t="shared" si="0"/>
        <v>0</v>
      </c>
      <c r="H17" s="306"/>
      <c r="I17" s="451">
        <f t="shared" si="1"/>
        <v>0</v>
      </c>
      <c r="J17" s="452">
        <f t="shared" si="2"/>
        <v>0</v>
      </c>
    </row>
    <row r="18" spans="2:10" ht="12.75">
      <c r="B18" s="722">
        <f>+WP1!B18</f>
        <v>0</v>
      </c>
      <c r="C18" s="723"/>
      <c r="D18" s="253"/>
      <c r="E18" s="15"/>
      <c r="F18" s="533">
        <f>+WP1!F18</f>
        <v>0</v>
      </c>
      <c r="G18" s="449">
        <f t="shared" si="0"/>
        <v>0</v>
      </c>
      <c r="H18" s="306"/>
      <c r="I18" s="451">
        <f t="shared" si="1"/>
        <v>0</v>
      </c>
      <c r="J18" s="452">
        <f t="shared" si="2"/>
        <v>0</v>
      </c>
    </row>
    <row r="19" spans="2:10" ht="12.75">
      <c r="B19" s="722">
        <f>+WP1!B19</f>
        <v>0</v>
      </c>
      <c r="C19" s="723"/>
      <c r="D19" s="253"/>
      <c r="E19" s="15"/>
      <c r="F19" s="533">
        <f>+WP1!F19</f>
        <v>0</v>
      </c>
      <c r="G19" s="449">
        <f t="shared" si="0"/>
        <v>0</v>
      </c>
      <c r="H19" s="306"/>
      <c r="I19" s="451">
        <f t="shared" si="1"/>
        <v>0</v>
      </c>
      <c r="J19" s="452">
        <f t="shared" si="2"/>
        <v>0</v>
      </c>
    </row>
    <row r="20" spans="2:10" ht="12.75">
      <c r="B20" s="722">
        <f>+WP1!B20</f>
        <v>0</v>
      </c>
      <c r="C20" s="723"/>
      <c r="D20" s="253"/>
      <c r="E20" s="15"/>
      <c r="F20" s="533">
        <f>+WP1!F20</f>
        <v>0</v>
      </c>
      <c r="G20" s="449">
        <f t="shared" si="0"/>
        <v>0</v>
      </c>
      <c r="H20" s="306"/>
      <c r="I20" s="451">
        <f t="shared" si="1"/>
        <v>0</v>
      </c>
      <c r="J20" s="452">
        <f t="shared" si="2"/>
        <v>0</v>
      </c>
    </row>
    <row r="21" spans="2:10" ht="12.75">
      <c r="B21" s="722">
        <f>+WP1!B21</f>
        <v>0</v>
      </c>
      <c r="C21" s="723"/>
      <c r="D21" s="253"/>
      <c r="E21" s="15"/>
      <c r="F21" s="533">
        <f>+WP1!F21</f>
        <v>0</v>
      </c>
      <c r="G21" s="449">
        <f t="shared" si="0"/>
        <v>0</v>
      </c>
      <c r="H21" s="306"/>
      <c r="I21" s="451">
        <f t="shared" si="1"/>
        <v>0</v>
      </c>
      <c r="J21" s="452">
        <f t="shared" si="2"/>
        <v>0</v>
      </c>
    </row>
    <row r="22" spans="2:10" ht="12.75">
      <c r="B22" s="722">
        <f>+WP1!B22</f>
        <v>0</v>
      </c>
      <c r="C22" s="723"/>
      <c r="D22" s="253"/>
      <c r="E22" s="15"/>
      <c r="F22" s="533">
        <f>+WP1!F22</f>
        <v>0</v>
      </c>
      <c r="G22" s="449">
        <f t="shared" si="0"/>
        <v>0</v>
      </c>
      <c r="H22" s="306"/>
      <c r="I22" s="451">
        <f t="shared" si="1"/>
        <v>0</v>
      </c>
      <c r="J22" s="452">
        <f t="shared" si="2"/>
        <v>0</v>
      </c>
    </row>
    <row r="23" spans="2:10" ht="12.75">
      <c r="B23" s="722">
        <f>+WP1!B23</f>
        <v>0</v>
      </c>
      <c r="C23" s="723"/>
      <c r="D23" s="253"/>
      <c r="E23" s="15"/>
      <c r="F23" s="533">
        <f>+WP1!F23</f>
        <v>0</v>
      </c>
      <c r="G23" s="449">
        <f t="shared" si="0"/>
        <v>0</v>
      </c>
      <c r="H23" s="306"/>
      <c r="I23" s="451">
        <f t="shared" si="1"/>
        <v>0</v>
      </c>
      <c r="J23" s="452">
        <f t="shared" si="2"/>
        <v>0</v>
      </c>
    </row>
    <row r="24" spans="2:10" ht="12.75">
      <c r="B24" s="722">
        <f>+WP1!B24</f>
        <v>0</v>
      </c>
      <c r="C24" s="723"/>
      <c r="D24" s="253"/>
      <c r="E24" s="15"/>
      <c r="F24" s="533">
        <f>+WP1!F24</f>
        <v>0</v>
      </c>
      <c r="G24" s="449">
        <f t="shared" si="0"/>
        <v>0</v>
      </c>
      <c r="H24" s="306"/>
      <c r="I24" s="451">
        <f t="shared" si="1"/>
        <v>0</v>
      </c>
      <c r="J24" s="452">
        <f t="shared" si="2"/>
        <v>0</v>
      </c>
    </row>
    <row r="25" spans="2:10" ht="12.75">
      <c r="B25" s="722">
        <f>+WP1!B25</f>
        <v>0</v>
      </c>
      <c r="C25" s="723"/>
      <c r="D25" s="253"/>
      <c r="E25" s="15"/>
      <c r="F25" s="533">
        <f>+WP1!F25</f>
        <v>0</v>
      </c>
      <c r="G25" s="449">
        <f t="shared" si="0"/>
        <v>0</v>
      </c>
      <c r="H25" s="306"/>
      <c r="I25" s="451">
        <f t="shared" si="1"/>
        <v>0</v>
      </c>
      <c r="J25" s="452">
        <f t="shared" si="2"/>
        <v>0</v>
      </c>
    </row>
    <row r="26" spans="2:10" ht="12.75">
      <c r="B26" s="722">
        <f>+WP1!B26</f>
        <v>0</v>
      </c>
      <c r="C26" s="723"/>
      <c r="D26" s="253"/>
      <c r="E26" s="15"/>
      <c r="F26" s="533">
        <f>+WP1!F26</f>
        <v>0</v>
      </c>
      <c r="G26" s="449">
        <f t="shared" si="0"/>
        <v>0</v>
      </c>
      <c r="H26" s="306"/>
      <c r="I26" s="451">
        <f t="shared" si="1"/>
        <v>0</v>
      </c>
      <c r="J26" s="452">
        <f t="shared" si="2"/>
        <v>0</v>
      </c>
    </row>
    <row r="27" spans="2:10" ht="12.75">
      <c r="B27" s="722">
        <f>+WP1!B27</f>
        <v>0</v>
      </c>
      <c r="C27" s="723"/>
      <c r="D27" s="253"/>
      <c r="E27" s="15"/>
      <c r="F27" s="533">
        <f>+WP1!F27</f>
        <v>0</v>
      </c>
      <c r="G27" s="449">
        <f t="shared" si="0"/>
        <v>0</v>
      </c>
      <c r="H27" s="306"/>
      <c r="I27" s="451">
        <f t="shared" si="1"/>
        <v>0</v>
      </c>
      <c r="J27" s="452">
        <f t="shared" si="2"/>
        <v>0</v>
      </c>
    </row>
    <row r="28" spans="2:10" ht="12.75">
      <c r="B28" s="724">
        <f>+WP1!B28</f>
        <v>0</v>
      </c>
      <c r="C28" s="725"/>
      <c r="D28" s="396"/>
      <c r="E28" s="15"/>
      <c r="F28" s="533">
        <f>+WP1!F28</f>
        <v>0</v>
      </c>
      <c r="G28" s="449">
        <f t="shared" si="0"/>
        <v>0</v>
      </c>
      <c r="H28" s="306"/>
      <c r="I28" s="451">
        <f>+H28*F28</f>
        <v>0</v>
      </c>
      <c r="J28" s="452">
        <f>+G28-I28</f>
        <v>0</v>
      </c>
    </row>
    <row r="29" spans="2:10" ht="12.75">
      <c r="B29" s="345" t="s">
        <v>11</v>
      </c>
      <c r="C29" s="254"/>
      <c r="D29" s="254"/>
      <c r="E29" s="466">
        <f>SUM(E14:E28)</f>
        <v>0</v>
      </c>
      <c r="F29" s="255"/>
      <c r="G29" s="450">
        <f>SUM(G14:G28)</f>
        <v>0</v>
      </c>
      <c r="H29" s="464">
        <f>SUM(H14:H28)</f>
        <v>0</v>
      </c>
      <c r="I29" s="464">
        <f>SUM(I14:I28)</f>
        <v>0</v>
      </c>
      <c r="J29" s="450">
        <f>SUM(J14:J28)</f>
        <v>0</v>
      </c>
    </row>
    <row r="30" spans="2:10" ht="12.75">
      <c r="B30" s="342" t="s">
        <v>195</v>
      </c>
      <c r="C30" s="246"/>
      <c r="D30" s="256" t="s">
        <v>13</v>
      </c>
      <c r="E30" s="257" t="s">
        <v>14</v>
      </c>
      <c r="F30" s="258" t="s">
        <v>15</v>
      </c>
      <c r="G30" s="258"/>
      <c r="H30" s="259"/>
      <c r="I30" s="260"/>
      <c r="J30" s="346"/>
    </row>
    <row r="31" spans="2:10" ht="12.75">
      <c r="B31" s="728">
        <f>+WP1!B31</f>
        <v>0</v>
      </c>
      <c r="C31" s="729"/>
      <c r="D31" s="525">
        <f>+WP1!D31</f>
        <v>0</v>
      </c>
      <c r="E31" s="26"/>
      <c r="F31" s="526">
        <f>+WP1!F31</f>
        <v>0</v>
      </c>
      <c r="G31" s="68">
        <f aca="true" t="shared" si="3" ref="G31:G36">+E31*F31</f>
        <v>0</v>
      </c>
      <c r="H31" s="306"/>
      <c r="I31" s="69">
        <f aca="true" t="shared" si="4" ref="I31:I36">+H31*F31</f>
        <v>0</v>
      </c>
      <c r="J31" s="347">
        <f aca="true" t="shared" si="5" ref="J31:J36">+G31-I31</f>
        <v>0</v>
      </c>
    </row>
    <row r="32" spans="2:10" ht="12.75">
      <c r="B32" s="728">
        <f>+WP1!B32</f>
        <v>0</v>
      </c>
      <c r="C32" s="729"/>
      <c r="D32" s="525">
        <f>+WP1!D32</f>
        <v>0</v>
      </c>
      <c r="E32" s="26"/>
      <c r="F32" s="526">
        <f>+WP1!F32</f>
        <v>0</v>
      </c>
      <c r="G32" s="68">
        <f t="shared" si="3"/>
        <v>0</v>
      </c>
      <c r="H32" s="306"/>
      <c r="I32" s="69">
        <f t="shared" si="4"/>
        <v>0</v>
      </c>
      <c r="J32" s="347">
        <f t="shared" si="5"/>
        <v>0</v>
      </c>
    </row>
    <row r="33" spans="2:10" ht="12.75">
      <c r="B33" s="728">
        <f>+WP1!B33</f>
        <v>0</v>
      </c>
      <c r="C33" s="729"/>
      <c r="D33" s="525">
        <f>+WP1!D33</f>
        <v>0</v>
      </c>
      <c r="E33" s="26"/>
      <c r="F33" s="526">
        <f>+WP1!F33</f>
        <v>0</v>
      </c>
      <c r="G33" s="68">
        <f>+E33*F33</f>
        <v>0</v>
      </c>
      <c r="H33" s="306"/>
      <c r="I33" s="69">
        <f t="shared" si="4"/>
        <v>0</v>
      </c>
      <c r="J33" s="347">
        <f t="shared" si="5"/>
        <v>0</v>
      </c>
    </row>
    <row r="34" spans="2:10" ht="12.75">
      <c r="B34" s="728">
        <f>+WP1!B34</f>
        <v>0</v>
      </c>
      <c r="C34" s="729"/>
      <c r="D34" s="525">
        <f>+WP1!D34</f>
        <v>0</v>
      </c>
      <c r="E34" s="26"/>
      <c r="F34" s="526">
        <f>+WP1!F34</f>
        <v>0</v>
      </c>
      <c r="G34" s="68">
        <f t="shared" si="3"/>
        <v>0</v>
      </c>
      <c r="H34" s="306"/>
      <c r="I34" s="69">
        <f t="shared" si="4"/>
        <v>0</v>
      </c>
      <c r="J34" s="347">
        <f t="shared" si="5"/>
        <v>0</v>
      </c>
    </row>
    <row r="35" spans="2:10" ht="12.75">
      <c r="B35" s="728">
        <f>+WP1!B35</f>
        <v>0</v>
      </c>
      <c r="C35" s="729"/>
      <c r="D35" s="525">
        <f>+WP1!D35</f>
        <v>0</v>
      </c>
      <c r="E35" s="26"/>
      <c r="F35" s="526">
        <f>+WP1!F35</f>
        <v>0</v>
      </c>
      <c r="G35" s="68">
        <f t="shared" si="3"/>
        <v>0</v>
      </c>
      <c r="H35" s="306"/>
      <c r="I35" s="69">
        <f t="shared" si="4"/>
        <v>0</v>
      </c>
      <c r="J35" s="347">
        <f t="shared" si="5"/>
        <v>0</v>
      </c>
    </row>
    <row r="36" spans="2:10" ht="12.75">
      <c r="B36" s="728">
        <f>+WP1!B36</f>
        <v>0</v>
      </c>
      <c r="C36" s="729"/>
      <c r="D36" s="525">
        <f>+WP1!D36</f>
        <v>0</v>
      </c>
      <c r="E36" s="26"/>
      <c r="F36" s="526">
        <f>+WP1!F36</f>
        <v>0</v>
      </c>
      <c r="G36" s="68">
        <f t="shared" si="3"/>
        <v>0</v>
      </c>
      <c r="H36" s="307"/>
      <c r="I36" s="69">
        <f t="shared" si="4"/>
        <v>0</v>
      </c>
      <c r="J36" s="347">
        <f t="shared" si="5"/>
        <v>0</v>
      </c>
    </row>
    <row r="37" spans="2:10" ht="12.75">
      <c r="B37" s="348"/>
      <c r="C37" s="41"/>
      <c r="D37" s="70"/>
      <c r="E37" s="71"/>
      <c r="F37" s="71"/>
      <c r="G37" s="68"/>
      <c r="H37" s="68"/>
      <c r="I37" s="68"/>
      <c r="J37" s="347" t="s">
        <v>55</v>
      </c>
    </row>
    <row r="38" spans="2:10" ht="12.75">
      <c r="B38" s="349" t="s">
        <v>42</v>
      </c>
      <c r="C38" s="239"/>
      <c r="D38" s="255"/>
      <c r="E38" s="255"/>
      <c r="F38" s="255"/>
      <c r="G38" s="453">
        <f>SUM(G31:G37)</f>
        <v>0</v>
      </c>
      <c r="H38" s="465">
        <f>SUM(H31:H37)</f>
        <v>0</v>
      </c>
      <c r="I38" s="454">
        <f>SUM(I31:I37)</f>
        <v>0</v>
      </c>
      <c r="J38" s="455">
        <f>SUM(J31:J37)</f>
        <v>0</v>
      </c>
    </row>
    <row r="39" spans="2:11" ht="12.75">
      <c r="B39" s="342" t="s">
        <v>16</v>
      </c>
      <c r="C39" s="247"/>
      <c r="D39" s="261" t="s">
        <v>17</v>
      </c>
      <c r="E39" s="76" t="s">
        <v>193</v>
      </c>
      <c r="F39" s="262" t="s">
        <v>19</v>
      </c>
      <c r="G39" s="263"/>
      <c r="H39" s="264"/>
      <c r="I39" s="260"/>
      <c r="J39" s="346"/>
      <c r="K39" s="265"/>
    </row>
    <row r="40" spans="2:10" ht="12.75">
      <c r="B40" s="350" t="s">
        <v>20</v>
      </c>
      <c r="C40" s="36"/>
      <c r="D40" s="26"/>
      <c r="E40" s="517">
        <f>+WP1!E40</f>
        <v>0</v>
      </c>
      <c r="F40" s="677">
        <f>+D40*E40</f>
        <v>0</v>
      </c>
      <c r="G40" s="68">
        <f>+D40+F40</f>
        <v>0</v>
      </c>
      <c r="H40" s="306"/>
      <c r="I40" s="60">
        <f>+(H40*E40)+H40</f>
        <v>0</v>
      </c>
      <c r="J40" s="347">
        <f aca="true" t="shared" si="6" ref="J40:J51">+G40-I40</f>
        <v>0</v>
      </c>
    </row>
    <row r="41" spans="2:10" ht="12.75">
      <c r="B41" s="351" t="s">
        <v>21</v>
      </c>
      <c r="C41" s="81"/>
      <c r="D41" s="26"/>
      <c r="E41" s="517">
        <f>+WP1!E41</f>
        <v>0</v>
      </c>
      <c r="F41" s="677">
        <f>+D41*E41</f>
        <v>0</v>
      </c>
      <c r="G41" s="68">
        <f>+D41+F41</f>
        <v>0</v>
      </c>
      <c r="H41" s="306"/>
      <c r="I41" s="60">
        <f aca="true" t="shared" si="7" ref="I41:I51">+(H41*E41)+H41</f>
        <v>0</v>
      </c>
      <c r="J41" s="347">
        <f t="shared" si="6"/>
        <v>0</v>
      </c>
    </row>
    <row r="42" spans="2:10" ht="12.75">
      <c r="B42" s="351" t="s">
        <v>22</v>
      </c>
      <c r="C42" s="81"/>
      <c r="D42" s="26"/>
      <c r="E42" s="517">
        <f>+WP1!E42</f>
        <v>0</v>
      </c>
      <c r="F42" s="677">
        <f>+D42*E42</f>
        <v>0</v>
      </c>
      <c r="G42" s="68">
        <f>+D42+F42</f>
        <v>0</v>
      </c>
      <c r="H42" s="306"/>
      <c r="I42" s="60">
        <f t="shared" si="7"/>
        <v>0</v>
      </c>
      <c r="J42" s="347">
        <f t="shared" si="6"/>
        <v>0</v>
      </c>
    </row>
    <row r="43" spans="2:10" ht="12.75">
      <c r="B43" s="351" t="s">
        <v>23</v>
      </c>
      <c r="C43" s="81"/>
      <c r="D43" s="26"/>
      <c r="E43" s="517">
        <f>+WP1!E43</f>
        <v>0</v>
      </c>
      <c r="F43" s="677">
        <f>+D43*E43</f>
        <v>0</v>
      </c>
      <c r="G43" s="68">
        <f>+D43+F43</f>
        <v>0</v>
      </c>
      <c r="H43" s="306"/>
      <c r="I43" s="60">
        <f t="shared" si="7"/>
        <v>0</v>
      </c>
      <c r="J43" s="347">
        <f t="shared" si="6"/>
        <v>0</v>
      </c>
    </row>
    <row r="44" spans="2:10" ht="12.75">
      <c r="B44" s="351" t="s">
        <v>24</v>
      </c>
      <c r="C44" s="81"/>
      <c r="D44" s="82"/>
      <c r="E44" s="82"/>
      <c r="F44" s="678"/>
      <c r="G44" s="82"/>
      <c r="H44" s="83"/>
      <c r="I44" s="84"/>
      <c r="J44" s="352"/>
    </row>
    <row r="45" spans="2:10" ht="12.75">
      <c r="B45" s="351" t="s">
        <v>25</v>
      </c>
      <c r="C45" s="81"/>
      <c r="D45" s="26"/>
      <c r="E45" s="517">
        <f>+WP1!E45</f>
        <v>0</v>
      </c>
      <c r="F45" s="677">
        <f aca="true" t="shared" si="8" ref="F45:F51">+D45*E45</f>
        <v>0</v>
      </c>
      <c r="G45" s="68">
        <f aca="true" t="shared" si="9" ref="G45:G51">+D45+F45</f>
        <v>0</v>
      </c>
      <c r="H45" s="306"/>
      <c r="I45" s="60">
        <f t="shared" si="7"/>
        <v>0</v>
      </c>
      <c r="J45" s="347">
        <f t="shared" si="6"/>
        <v>0</v>
      </c>
    </row>
    <row r="46" spans="2:10" ht="12.75">
      <c r="B46" s="351" t="s">
        <v>26</v>
      </c>
      <c r="C46" s="81"/>
      <c r="D46" s="26"/>
      <c r="E46" s="517">
        <f>+WP1!E46</f>
        <v>0</v>
      </c>
      <c r="F46" s="677">
        <f t="shared" si="8"/>
        <v>0</v>
      </c>
      <c r="G46" s="68">
        <f t="shared" si="9"/>
        <v>0</v>
      </c>
      <c r="H46" s="306"/>
      <c r="I46" s="60">
        <f t="shared" si="7"/>
        <v>0</v>
      </c>
      <c r="J46" s="347">
        <f t="shared" si="6"/>
        <v>0</v>
      </c>
    </row>
    <row r="47" spans="2:10" ht="12.75">
      <c r="B47" s="351" t="s">
        <v>27</v>
      </c>
      <c r="C47" s="81"/>
      <c r="D47" s="26"/>
      <c r="E47" s="517">
        <f>+WP1!E47</f>
        <v>0</v>
      </c>
      <c r="F47" s="677">
        <f t="shared" si="8"/>
        <v>0</v>
      </c>
      <c r="G47" s="68">
        <f t="shared" si="9"/>
        <v>0</v>
      </c>
      <c r="H47" s="306"/>
      <c r="I47" s="60">
        <f t="shared" si="7"/>
        <v>0</v>
      </c>
      <c r="J47" s="347">
        <f t="shared" si="6"/>
        <v>0</v>
      </c>
    </row>
    <row r="48" spans="2:10" ht="12.75">
      <c r="B48" s="351" t="s">
        <v>28</v>
      </c>
      <c r="C48" s="81"/>
      <c r="D48" s="26"/>
      <c r="E48" s="517">
        <f>+WP1!E48</f>
        <v>0</v>
      </c>
      <c r="F48" s="677">
        <f t="shared" si="8"/>
        <v>0</v>
      </c>
      <c r="G48" s="68">
        <f t="shared" si="9"/>
        <v>0</v>
      </c>
      <c r="H48" s="306"/>
      <c r="I48" s="60">
        <f t="shared" si="7"/>
        <v>0</v>
      </c>
      <c r="J48" s="347">
        <f t="shared" si="6"/>
        <v>0</v>
      </c>
    </row>
    <row r="49" spans="2:10" ht="12.75">
      <c r="B49" s="351" t="s">
        <v>29</v>
      </c>
      <c r="C49" s="81"/>
      <c r="D49" s="26"/>
      <c r="E49" s="517">
        <f>+WP1!E49</f>
        <v>0</v>
      </c>
      <c r="F49" s="677">
        <f t="shared" si="8"/>
        <v>0</v>
      </c>
      <c r="G49" s="68">
        <f t="shared" si="9"/>
        <v>0</v>
      </c>
      <c r="H49" s="306"/>
      <c r="I49" s="60">
        <f t="shared" si="7"/>
        <v>0</v>
      </c>
      <c r="J49" s="347">
        <f t="shared" si="6"/>
        <v>0</v>
      </c>
    </row>
    <row r="50" spans="2:10" ht="12.75">
      <c r="B50" s="351" t="s">
        <v>30</v>
      </c>
      <c r="C50" s="81"/>
      <c r="D50" s="26"/>
      <c r="E50" s="517">
        <f>+WP1!E50</f>
        <v>0</v>
      </c>
      <c r="F50" s="677">
        <f t="shared" si="8"/>
        <v>0</v>
      </c>
      <c r="G50" s="68">
        <f t="shared" si="9"/>
        <v>0</v>
      </c>
      <c r="H50" s="306"/>
      <c r="I50" s="60">
        <f t="shared" si="7"/>
        <v>0</v>
      </c>
      <c r="J50" s="347">
        <f t="shared" si="6"/>
        <v>0</v>
      </c>
    </row>
    <row r="51" spans="2:10" ht="12.75">
      <c r="B51" s="353" t="s">
        <v>31</v>
      </c>
      <c r="C51" s="48"/>
      <c r="D51" s="26"/>
      <c r="E51" s="517">
        <f>+WP1!E51</f>
        <v>0</v>
      </c>
      <c r="F51" s="677">
        <f t="shared" si="8"/>
        <v>0</v>
      </c>
      <c r="G51" s="68">
        <f t="shared" si="9"/>
        <v>0</v>
      </c>
      <c r="H51" s="306"/>
      <c r="I51" s="60">
        <f t="shared" si="7"/>
        <v>0</v>
      </c>
      <c r="J51" s="347">
        <f t="shared" si="6"/>
        <v>0</v>
      </c>
    </row>
    <row r="52" spans="2:10" ht="12.75">
      <c r="B52" s="354" t="s">
        <v>32</v>
      </c>
      <c r="C52" s="50"/>
      <c r="D52" s="85">
        <f>SUM(D40:D51)</f>
        <v>0</v>
      </c>
      <c r="E52" s="82"/>
      <c r="F52" s="107">
        <f>SUM(F40:F51)</f>
        <v>0</v>
      </c>
      <c r="G52" s="86">
        <f>SUM(G40:G51)</f>
        <v>0</v>
      </c>
      <c r="H52" s="87">
        <f>SUM(H40:H51)</f>
        <v>0</v>
      </c>
      <c r="I52" s="88">
        <f>SUM(I40:I51)</f>
        <v>0</v>
      </c>
      <c r="J52" s="355">
        <f>SUM(J40:J51)</f>
        <v>0</v>
      </c>
    </row>
    <row r="53" spans="2:10" ht="14.25">
      <c r="B53" s="356" t="s">
        <v>33</v>
      </c>
      <c r="C53" s="49"/>
      <c r="D53" s="49"/>
      <c r="E53" s="49"/>
      <c r="F53" s="50"/>
      <c r="G53" s="86">
        <f>+G29+G38+G52</f>
        <v>0</v>
      </c>
      <c r="H53" s="96" t="s">
        <v>55</v>
      </c>
      <c r="I53" s="87">
        <f>+I29+I38+I52</f>
        <v>0</v>
      </c>
      <c r="J53" s="355">
        <f>+J29+J38+J52</f>
        <v>0</v>
      </c>
    </row>
    <row r="54" spans="2:10" ht="38.25">
      <c r="B54" s="357" t="s">
        <v>34</v>
      </c>
      <c r="C54" s="61"/>
      <c r="D54" s="89" t="s">
        <v>35</v>
      </c>
      <c r="E54" s="89" t="s">
        <v>36</v>
      </c>
      <c r="F54" s="90" t="s">
        <v>37</v>
      </c>
      <c r="G54" s="85"/>
      <c r="H54" s="96"/>
      <c r="I54" s="91"/>
      <c r="J54" s="198"/>
    </row>
    <row r="55" spans="2:10" ht="12.75">
      <c r="B55" s="350" t="s">
        <v>52</v>
      </c>
      <c r="C55" s="36"/>
      <c r="D55" s="92">
        <f>+G29</f>
        <v>0</v>
      </c>
      <c r="E55" s="92" t="s">
        <v>56</v>
      </c>
      <c r="F55" s="531">
        <f>+WP1!F55</f>
        <v>0</v>
      </c>
      <c r="G55" s="147">
        <f>+D55*F55</f>
        <v>0</v>
      </c>
      <c r="H55" s="96"/>
      <c r="I55" s="94">
        <v>0</v>
      </c>
      <c r="J55" s="358">
        <f>+G55-I55</f>
        <v>0</v>
      </c>
    </row>
    <row r="56" spans="2:10" ht="12.75">
      <c r="B56" s="351" t="s">
        <v>53</v>
      </c>
      <c r="C56" s="81"/>
      <c r="D56" s="95">
        <f>+G29</f>
        <v>0</v>
      </c>
      <c r="E56" s="92"/>
      <c r="F56" s="93"/>
      <c r="G56" s="148">
        <f>+D56*F56</f>
        <v>0</v>
      </c>
      <c r="H56" s="96"/>
      <c r="I56" s="94">
        <f>+(I29*F56)</f>
        <v>0</v>
      </c>
      <c r="J56" s="358">
        <f>+G56-I56</f>
        <v>0</v>
      </c>
    </row>
    <row r="57" spans="2:10" ht="12.75">
      <c r="B57" s="351" t="s">
        <v>54</v>
      </c>
      <c r="C57" s="81"/>
      <c r="D57" s="95"/>
      <c r="E57" s="92"/>
      <c r="F57" s="97"/>
      <c r="G57" s="148">
        <f>+D57*F57</f>
        <v>0</v>
      </c>
      <c r="H57" s="96"/>
      <c r="I57" s="94"/>
      <c r="J57" s="358">
        <f>+G57-I57</f>
        <v>0</v>
      </c>
    </row>
    <row r="58" spans="2:10" ht="12.75">
      <c r="B58" s="353"/>
      <c r="C58" s="56" t="s">
        <v>43</v>
      </c>
      <c r="D58" s="98"/>
      <c r="E58" s="98"/>
      <c r="F58" s="98"/>
      <c r="G58" s="149">
        <f>+D58*F58</f>
        <v>0</v>
      </c>
      <c r="H58" s="96"/>
      <c r="I58" s="94"/>
      <c r="J58" s="358">
        <f>+G58-I58</f>
        <v>0</v>
      </c>
    </row>
    <row r="59" spans="2:10" ht="12.75">
      <c r="B59" s="359" t="s">
        <v>44</v>
      </c>
      <c r="C59" s="246"/>
      <c r="D59" s="246"/>
      <c r="E59" s="246"/>
      <c r="F59" s="247"/>
      <c r="G59" s="444">
        <f>+G53+G55+G56+G57</f>
        <v>0</v>
      </c>
      <c r="H59" s="96"/>
      <c r="I59" s="467">
        <f>+I53+I55+I56+I57</f>
        <v>0</v>
      </c>
      <c r="J59" s="457">
        <f>+J53+J55+J56+J57</f>
        <v>0</v>
      </c>
    </row>
    <row r="60" spans="2:10" ht="12.75">
      <c r="B60" s="528">
        <v>9</v>
      </c>
      <c r="C60" s="246"/>
      <c r="D60" s="246"/>
      <c r="E60" s="249"/>
      <c r="F60" s="266"/>
      <c r="G60" s="445">
        <f>+G63*F60</f>
        <v>0</v>
      </c>
      <c r="H60" s="96"/>
      <c r="I60" s="267"/>
      <c r="J60" s="360"/>
    </row>
    <row r="61" spans="2:10" ht="12.75">
      <c r="B61" s="359" t="s">
        <v>45</v>
      </c>
      <c r="C61" s="246"/>
      <c r="D61" s="246"/>
      <c r="E61" s="249"/>
      <c r="F61" s="250"/>
      <c r="G61" s="446">
        <f>+G59+G60</f>
        <v>0</v>
      </c>
      <c r="H61" s="96"/>
      <c r="I61" s="468">
        <f>+I59+I60</f>
        <v>0</v>
      </c>
      <c r="J61" s="459">
        <f>+J59+J60</f>
        <v>0</v>
      </c>
    </row>
    <row r="62" spans="2:10" ht="12.75">
      <c r="B62" s="196" t="s">
        <v>191</v>
      </c>
      <c r="C62" s="246"/>
      <c r="D62" s="246"/>
      <c r="E62" s="508"/>
      <c r="F62" s="103"/>
      <c r="G62" s="101"/>
      <c r="H62" s="96"/>
      <c r="I62" s="441"/>
      <c r="J62" s="385"/>
    </row>
    <row r="63" spans="2:10" ht="12.75">
      <c r="B63" s="361">
        <v>12</v>
      </c>
      <c r="C63" s="246"/>
      <c r="D63" s="246"/>
      <c r="E63" s="246"/>
      <c r="F63" s="247"/>
      <c r="G63" s="258">
        <v>0</v>
      </c>
      <c r="H63" s="96"/>
      <c r="I63" s="267"/>
      <c r="J63" s="360"/>
    </row>
    <row r="64" spans="2:10" ht="12.75">
      <c r="B64" s="362">
        <v>13</v>
      </c>
      <c r="C64" s="238"/>
      <c r="D64" s="238"/>
      <c r="E64" s="268"/>
      <c r="F64" s="268"/>
      <c r="G64" s="445">
        <f>+E64*F64</f>
        <v>0</v>
      </c>
      <c r="H64" s="96"/>
      <c r="I64" s="267"/>
      <c r="J64" s="360"/>
    </row>
    <row r="65" spans="2:10" ht="12.75">
      <c r="B65" s="359" t="s">
        <v>46</v>
      </c>
      <c r="C65" s="246"/>
      <c r="D65" s="246"/>
      <c r="E65" s="246"/>
      <c r="F65" s="246"/>
      <c r="G65" s="447">
        <f>+G61+G62+G63+G64</f>
        <v>0</v>
      </c>
      <c r="H65" s="96"/>
      <c r="I65" s="469">
        <f>+I61+I62+I63+I64</f>
        <v>0</v>
      </c>
      <c r="J65" s="461">
        <f>+G65-I65</f>
        <v>0</v>
      </c>
    </row>
    <row r="66" spans="2:10" ht="12.75">
      <c r="B66" s="361">
        <v>15</v>
      </c>
      <c r="C66" s="246"/>
      <c r="D66" s="246"/>
      <c r="E66" s="246"/>
      <c r="F66" s="246"/>
      <c r="G66" s="269">
        <v>0</v>
      </c>
      <c r="H66" s="96"/>
      <c r="I66" s="267"/>
      <c r="J66" s="360"/>
    </row>
    <row r="67" spans="2:10" s="270" customFormat="1" ht="13.5" thickBot="1">
      <c r="B67" s="363" t="s">
        <v>49</v>
      </c>
      <c r="C67" s="364"/>
      <c r="D67" s="364"/>
      <c r="E67" s="364"/>
      <c r="F67" s="364"/>
      <c r="G67" s="448">
        <f>+G65-G66</f>
        <v>0</v>
      </c>
      <c r="H67" s="365"/>
      <c r="I67" s="462">
        <f>+I65-I66</f>
        <v>0</v>
      </c>
      <c r="J67" s="463">
        <f>+G67-I67</f>
        <v>0</v>
      </c>
    </row>
  </sheetData>
  <sheetProtection password="CC7E" sheet="1"/>
  <mergeCells count="25">
    <mergeCell ref="B36:C36"/>
    <mergeCell ref="B28:C28"/>
    <mergeCell ref="B31:C31"/>
    <mergeCell ref="B32:C32"/>
    <mergeCell ref="B33:C33"/>
    <mergeCell ref="B34:C34"/>
    <mergeCell ref="B35:C3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G5:J5"/>
    <mergeCell ref="G6:J6"/>
    <mergeCell ref="G7:J7"/>
    <mergeCell ref="E9:J10"/>
    <mergeCell ref="B14:C14"/>
    <mergeCell ref="B15:C15"/>
  </mergeCells>
  <hyperlinks>
    <hyperlink ref="E2" location="'WBS GRAFICA'!A1" display="'WBS GRAFICA'!A1"/>
    <hyperlink ref="G2" location="RIEPILOGO!A1" display="Ritorna a Riepilogo"/>
  </hyperlinks>
  <printOptions horizontalCentered="1" verticalCentered="1"/>
  <pageMargins left="0.3" right="0" top="0.14" bottom="0" header="0" footer="0"/>
  <pageSetup fitToHeight="1" fitToWidth="1" horizontalDpi="150" verticalDpi="15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Pedicini</dc:creator>
  <cp:keywords/>
  <dc:description/>
  <cp:lastModifiedBy>Pedicini Francesco</cp:lastModifiedBy>
  <cp:lastPrinted>2010-12-02T16:36:57Z</cp:lastPrinted>
  <dcterms:created xsi:type="dcterms:W3CDTF">2001-07-18T09:55:12Z</dcterms:created>
  <dcterms:modified xsi:type="dcterms:W3CDTF">2012-03-14T11:54:41Z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